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-TOP SHEET" sheetId="1" r:id="rId4"/>
    <sheet state="visible" name="Budget-DETAIL" sheetId="2" r:id="rId5"/>
    <sheet state="visible" name="Financing Scenario" sheetId="3" r:id="rId6"/>
  </sheets>
  <definedNames>
    <definedName localSheetId="1" name="Z_40963AEF_132B_45AC_BECA_787233ED8A0E_.wvu.PrintArea">'Budget-DETAIL'!$A$107:$G$181</definedName>
    <definedName localSheetId="0" name="Z_40963AEF_132B_45AC_BECA_787233ED8A0E_.wvu.PrintArea">'Budget-TOP SHEET'!$A$13:$D$56</definedName>
  </definedNames>
  <calcPr/>
</workbook>
</file>

<file path=xl/sharedStrings.xml><?xml version="1.0" encoding="utf-8"?>
<sst xmlns="http://schemas.openxmlformats.org/spreadsheetml/2006/main" count="415" uniqueCount="213">
  <si>
    <t>Budget Dated:</t>
  </si>
  <si>
    <t>Project Title:</t>
  </si>
  <si>
    <t>Production Company:</t>
  </si>
  <si>
    <t>Producer(s):</t>
  </si>
  <si>
    <t>Format:</t>
  </si>
  <si>
    <t>Director(s):</t>
  </si>
  <si>
    <t>Length:</t>
  </si>
  <si>
    <t>Writer(s):</t>
  </si>
  <si>
    <t>Shooting Dates:</t>
  </si>
  <si>
    <t>Budget</t>
  </si>
  <si>
    <t>prepared by:</t>
  </si>
  <si>
    <t>Name</t>
  </si>
  <si>
    <t>Signature</t>
  </si>
  <si>
    <t>Date</t>
  </si>
  <si>
    <t>Acct</t>
  </si>
  <si>
    <t>Category</t>
  </si>
  <si>
    <t>Total (Canadian Costs)</t>
  </si>
  <si>
    <t>"A" - DEVELOPMENT COSTS ("Above-The-Line")</t>
  </si>
  <si>
    <t>Story Rights</t>
  </si>
  <si>
    <t>Screenwriter(s) and Script Editor</t>
  </si>
  <si>
    <t>Producer(s)</t>
  </si>
  <si>
    <t>Director(s) - Labour and Rights</t>
  </si>
  <si>
    <t>TOTAL "A" - DEVELOPMENT COSTS ("Above-The-Line")</t>
  </si>
  <si>
    <t>"B" - PRODUCTION COSTS ("Below-The-Line Production")</t>
  </si>
  <si>
    <t>Cast - Labour and Rights</t>
  </si>
  <si>
    <t>Production Office - Labour</t>
  </si>
  <si>
    <t>Art Department - Labour</t>
  </si>
  <si>
    <t>Hair/Makeup/Wardrobe - Labour</t>
  </si>
  <si>
    <t>Technical Department - Labour</t>
  </si>
  <si>
    <t>Production Office Expenses</t>
  </si>
  <si>
    <t>Studio and Location Expenses</t>
  </si>
  <si>
    <t>Unit Catering and Craft Service</t>
  </si>
  <si>
    <t>Transportation Expenses</t>
  </si>
  <si>
    <t>Art Department - Expenses</t>
  </si>
  <si>
    <t>Hair/Makeup/Wardrobe - Expenses</t>
  </si>
  <si>
    <t>Technical Department - Expenses</t>
  </si>
  <si>
    <t>Raw Stock and Transfer Expenses</t>
  </si>
  <si>
    <t>TOTAL "B" - PRODUCTION COSTS ("Below-The-Line Production")</t>
  </si>
  <si>
    <t>"C" - POST PRODUCTION COSTS ("Below-The-Line Post")</t>
  </si>
  <si>
    <t>Post Production Labour</t>
  </si>
  <si>
    <t>Picture Post Expenses</t>
  </si>
  <si>
    <t>TOTAL "C" - POST PRODUCTION COSTS ("Below-The-Line Post")</t>
  </si>
  <si>
    <t>TOTAL "B" + "C"</t>
  </si>
  <si>
    <t>"D" - OTHER COSTS</t>
  </si>
  <si>
    <t>Unit Publicity</t>
  </si>
  <si>
    <t>General and Indirect Expenses</t>
  </si>
  <si>
    <t>TOTAL "D" - OTHER COSTS</t>
  </si>
  <si>
    <t>TOTAL "A" + "B" + "C" + "D"</t>
  </si>
  <si>
    <t>CONTINGENCY</t>
  </si>
  <si>
    <t>Contingency</t>
  </si>
  <si>
    <t>TOTAL PRODUCTION BUDGET</t>
  </si>
  <si>
    <t>"E" - PROMOTION AND DISTRIBUTION COSTS</t>
  </si>
  <si>
    <t>TOTAL "E" - PROMOTION AND DISTRIBUTION COSTS</t>
  </si>
  <si>
    <t>GRAND TOTAL</t>
  </si>
  <si>
    <t>Notes/Assumptions:</t>
  </si>
  <si>
    <t># of shooting days:</t>
  </si>
  <si>
    <t># of prep days:</t>
  </si>
  <si>
    <t># of wrap days:</t>
  </si>
  <si>
    <t>Description</t>
  </si>
  <si>
    <t>#</t>
  </si>
  <si>
    <t># Units</t>
  </si>
  <si>
    <t>unit type</t>
  </si>
  <si>
    <t>Rate/Amt</t>
  </si>
  <si>
    <t>Total</t>
  </si>
  <si>
    <t>STORY RIGHTS</t>
  </si>
  <si>
    <t>Created by - Name</t>
  </si>
  <si>
    <t>flat</t>
  </si>
  <si>
    <t>TOTAL - STORY RIGHTS</t>
  </si>
  <si>
    <t>SCREENWRITER(S) AND SCRIPT EDITOR</t>
  </si>
  <si>
    <t>Screenwriter - Name</t>
  </si>
  <si>
    <t>Script Editor - Name</t>
  </si>
  <si>
    <t>TOTAL - SCREENWRITER(S) AND SCRIPT EDITOR</t>
  </si>
  <si>
    <r>
      <rPr>
        <rFont val="Arimo"/>
        <b/>
        <color theme="1"/>
        <sz val="9.0"/>
      </rPr>
      <t xml:space="preserve">PRODUCER(S) </t>
    </r>
    <r>
      <rPr>
        <rFont val="Geneva"/>
        <b val="0"/>
        <color theme="1"/>
        <sz val="9.0"/>
      </rPr>
      <t>(Cannot exceed 10% of total budget)</t>
    </r>
  </si>
  <si>
    <t>Producer - Name</t>
  </si>
  <si>
    <t>insert row above if needed</t>
  </si>
  <si>
    <t>---</t>
  </si>
  <si>
    <t>TOTAL - PRODUCER(S)</t>
  </si>
  <si>
    <t>DIRECTOR(S) - LABOUR AND RIGHTS</t>
  </si>
  <si>
    <t>Director Name</t>
  </si>
  <si>
    <t>TOTAL - DIRECTOR(S) - LABOUR AND RIGHTS</t>
  </si>
  <si>
    <t>CAST</t>
  </si>
  <si>
    <t>Character Name (Type = Lead, Principle, Actor, Extras, Stunts), Name</t>
  </si>
  <si>
    <t>days</t>
  </si>
  <si>
    <t>TOTAL - CAST - LABOUR EXPENSES</t>
  </si>
  <si>
    <t>PRODUCTION DEPARTMENT - LABOUR</t>
  </si>
  <si>
    <t>Production manager - Name</t>
  </si>
  <si>
    <t>Coordinator - Name</t>
  </si>
  <si>
    <t>1st AD - Name</t>
  </si>
  <si>
    <t>Script Supervisor - Name</t>
  </si>
  <si>
    <t>TOTAL - PRODUCTION DEPARTMENT - LABOUR EXPENSES</t>
  </si>
  <si>
    <t>ART DEPARTMENT - LABOUR</t>
  </si>
  <si>
    <t>Production Designer - Name</t>
  </si>
  <si>
    <t>Props Master - Name</t>
  </si>
  <si>
    <t>Special FX - Name</t>
  </si>
  <si>
    <t>TOTAL - ART DEPARTMENT - LABOUR EXPENSES</t>
  </si>
  <si>
    <t>HAIR / MAKEUP / WARDROBE - LABOUR</t>
  </si>
  <si>
    <t>Hair and Makeup Artist - Name</t>
  </si>
  <si>
    <t>Wardrobe Artist - Name</t>
  </si>
  <si>
    <t>Assistant (Hair, Makeup or Wardrobe) - name</t>
  </si>
  <si>
    <t>TOTAL - HAIR / MAKEUP / WARDROBE - LABOUR EXPENSES</t>
  </si>
  <si>
    <t>TECHNICAL DEPARTMENT - LABOUR</t>
  </si>
  <si>
    <t>Director of Photography - Name</t>
  </si>
  <si>
    <t>day</t>
  </si>
  <si>
    <t>Camera Operator - Name</t>
  </si>
  <si>
    <t>1st Camera Assistant - Name</t>
  </si>
  <si>
    <t>Gaffer - Name</t>
  </si>
  <si>
    <t>Grip(s) - Name</t>
  </si>
  <si>
    <t>DMT (Digital Media Technician) - Name</t>
  </si>
  <si>
    <t>Sound Recordist - Name</t>
  </si>
  <si>
    <t>Boom Operator - Name</t>
  </si>
  <si>
    <t>TOTAL - TECHNICAL DEPARTMENT - LABOUR EXPENSES</t>
  </si>
  <si>
    <t>PRODUCTION OFFICE - EXPENSES</t>
  </si>
  <si>
    <t>Office supplies (photocopies, pens, markers, sticky note pads etc)</t>
  </si>
  <si>
    <t>Scriptwriting/Breakdown software (Celtx, Movie Magic etc)</t>
  </si>
  <si>
    <t>Computer (rental)</t>
  </si>
  <si>
    <t>TOTAL - PRODUCTION OFFICE EXPENSES</t>
  </si>
  <si>
    <t>STUDIO AND LOCATION - EXPENSES</t>
  </si>
  <si>
    <t>location fees (rental)</t>
  </si>
  <si>
    <t>Parking fees</t>
  </si>
  <si>
    <t>Studio rental fees</t>
  </si>
  <si>
    <t>TOTAL - STUDIO AND LOCATION EXPENSES</t>
  </si>
  <si>
    <t>UNIT CATERING AND CRAFT SERVICE</t>
  </si>
  <si>
    <t>Meals</t>
  </si>
  <si>
    <t>craft service supplies (snacks)</t>
  </si>
  <si>
    <t>TOTAL - UNIT CATERING AND CRAFT SERVICE</t>
  </si>
  <si>
    <t>TRANSPORTATION EXPENSES</t>
  </si>
  <si>
    <t>Truck(s) (Grip/Electric, Camera)</t>
  </si>
  <si>
    <t>Cast/Crew transportation vehicle(s)</t>
  </si>
  <si>
    <t>Travel allowance per vehicle ($0.51 per km)</t>
  </si>
  <si>
    <t>Gas allowance per vehicle</t>
  </si>
  <si>
    <t>TOTAL - TRANSPORTATION EXPENSES</t>
  </si>
  <si>
    <t>ART DEPARTMENT - EXPENSES</t>
  </si>
  <si>
    <t>Construction</t>
  </si>
  <si>
    <t>Set Dressing</t>
  </si>
  <si>
    <t>Props</t>
  </si>
  <si>
    <t>special props (weapons, blood, prostetic)</t>
  </si>
  <si>
    <t>TOTAL - ART DEPARTMENT - EXPENSES</t>
  </si>
  <si>
    <t>HAIR / MAKEUP / WARDROBE - EXPENSES</t>
  </si>
  <si>
    <t>Hair and Makeup Supplies</t>
  </si>
  <si>
    <t>Wardrobe (outfits)</t>
  </si>
  <si>
    <t>Special FX wardrobe</t>
  </si>
  <si>
    <t>TOTAL - HAIR / MAKEUP / WARDROBE - EXPENSES</t>
  </si>
  <si>
    <t>TECHNICAL DEPARTMENT - EXPENSES</t>
  </si>
  <si>
    <t>Camera kit (includes all lenses, tripod, camera body etc)</t>
  </si>
  <si>
    <t>Lighting kit (includes all lighting equipment, fixtures, stands etc)</t>
  </si>
  <si>
    <t>Electrical kit (generator, AC,etc)</t>
  </si>
  <si>
    <t>Grip kit (includes dolly track, jib arms, clamps, clips etc)</t>
  </si>
  <si>
    <t>Sound Equipment rental (includes recorder, all mics, sticky tape etc)</t>
  </si>
  <si>
    <t>Expendables (Gels, diffusion, gaffer tape, light bulbs)</t>
  </si>
  <si>
    <t>TOTAL - TECHNICAL DEPARTMENT - EXPENSES</t>
  </si>
  <si>
    <t>MEDIA - EXPENSES</t>
  </si>
  <si>
    <t>Camera Media Cards</t>
  </si>
  <si>
    <t>Hard Drives</t>
  </si>
  <si>
    <t>backup hard drives</t>
  </si>
  <si>
    <t>DMT - computer system</t>
  </si>
  <si>
    <t>TOTAL - MEDIA EXPENSES</t>
  </si>
  <si>
    <t>POST PRODUCTION LABOUR</t>
  </si>
  <si>
    <t>Post Production Supervisor - Name</t>
  </si>
  <si>
    <t>Editor - Name</t>
  </si>
  <si>
    <t>Colourist - Name</t>
  </si>
  <si>
    <t>Sound Designer - Name</t>
  </si>
  <si>
    <t>Music Score, or Music Rights (per track)</t>
  </si>
  <si>
    <t>Online edit - Name</t>
  </si>
  <si>
    <t>TOTAL - POST PRODUCTION - LABOUR</t>
  </si>
  <si>
    <t>POST PRODUCTION EXPENSES</t>
  </si>
  <si>
    <t>Edit suite</t>
  </si>
  <si>
    <t>Colour suite</t>
  </si>
  <si>
    <t>Sound Recording Booth</t>
  </si>
  <si>
    <t>Music record session</t>
  </si>
  <si>
    <t>TOTAL - PICTURE POST EXPENSES</t>
  </si>
  <si>
    <t>OTHER COSTS</t>
  </si>
  <si>
    <t>TOTAL - OTHER COSTS</t>
  </si>
  <si>
    <t>GENERAL AND INDIRECT EXPENSES</t>
  </si>
  <si>
    <t>Liability Insurance - name of insurance company</t>
  </si>
  <si>
    <t>Accounting services</t>
  </si>
  <si>
    <t>Bank Fees (checks and other)</t>
  </si>
  <si>
    <t>Interest on visa or line of credit</t>
  </si>
  <si>
    <t>TOTAL - GENERAL AND INDIRECT EXPENSES</t>
  </si>
  <si>
    <t>B + C</t>
  </si>
  <si>
    <t>A + B + C + D</t>
  </si>
  <si>
    <t>%</t>
  </si>
  <si>
    <t>Amount</t>
  </si>
  <si>
    <t>CONTINGENCY (5%-15%)</t>
  </si>
  <si>
    <t>TOTAL - CONTINGENCY</t>
  </si>
  <si>
    <t>FILM FESTIVAL ENTRY FEE COSTS</t>
  </si>
  <si>
    <t>Name of Festival</t>
  </si>
  <si>
    <t>TOTAL - PROMOTION</t>
  </si>
  <si>
    <t>TOTAL "E" - DISTRIBUTION COSTS</t>
  </si>
  <si>
    <t xml:space="preserve">GRAND TOTAL </t>
  </si>
  <si>
    <t>Project title:</t>
  </si>
  <si>
    <t>Date:</t>
  </si>
  <si>
    <t>type</t>
  </si>
  <si>
    <t>amount</t>
  </si>
  <si>
    <t>note</t>
  </si>
  <si>
    <t>status</t>
  </si>
  <si>
    <t>Film 4ward</t>
  </si>
  <si>
    <t>Grant</t>
  </si>
  <si>
    <t>pending</t>
  </si>
  <si>
    <t>Deferrals</t>
  </si>
  <si>
    <t>In-Kind</t>
  </si>
  <si>
    <t>approved</t>
  </si>
  <si>
    <t>FilmPEI</t>
  </si>
  <si>
    <t>Producer Investment</t>
  </si>
  <si>
    <t>Other Investment</t>
  </si>
  <si>
    <t>Total Financing</t>
  </si>
  <si>
    <t>Total Budget</t>
  </si>
  <si>
    <t>Deferral</t>
  </si>
  <si>
    <t>Balance (should be zero)</t>
  </si>
  <si>
    <t>Cash</t>
  </si>
  <si>
    <t>Loan</t>
  </si>
  <si>
    <t>PLEASE NOTE: USE THIS BUDGET IF APPLYING TO THE BEGINNER SHORTS PROGRAM</t>
  </si>
  <si>
    <t>PLEASE NOTE: USE THIS BUDGET IF APPLYING TO THE PILOT PROGRAM</t>
  </si>
  <si>
    <t>secured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</si>
</sst>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0.00"/>
    <numFmt numFmtId="165" formatCode="00"/>
    <numFmt numFmtId="166" formatCode="_-&quot;$&quot;* #,##0.00_-;\-&quot;$&quot;* #,##0.00_-;_-&quot;$&quot;* &quot;-&quot;??_-;_-@"/>
  </numFmts>
  <fonts count="18">
    <font>
      <sz val="9.0"/>
      <color rgb="FF000000"/>
      <name val="Arimo"/>
      <scheme val="minor"/>
    </font>
    <font>
      <sz val="9.0"/>
      <color theme="1"/>
      <name val="Arimo"/>
    </font>
    <font>
      <sz val="8.0"/>
      <color theme="1"/>
      <name val="Arimo"/>
    </font>
    <font>
      <b/>
      <sz val="11.0"/>
      <color theme="1"/>
      <name val="Arimo"/>
    </font>
    <font>
      <b/>
      <sz val="11.0"/>
      <color rgb="FF000000"/>
      <name val="Arimo"/>
    </font>
    <font/>
    <font>
      <b/>
      <sz val="8.0"/>
      <color theme="1"/>
      <name val="Arimo"/>
    </font>
    <font>
      <b/>
      <sz val="9.0"/>
      <color theme="1"/>
      <name val="Arimo"/>
    </font>
    <font>
      <sz val="9.0"/>
      <color rgb="FF000000"/>
      <name val="Arimo"/>
    </font>
    <font>
      <b/>
      <sz val="9.0"/>
      <color rgb="FFFFFFFF"/>
      <name val="Arimo"/>
    </font>
    <font>
      <b/>
      <sz val="9.0"/>
      <color rgb="FFDD0806"/>
      <name val="Arimo"/>
    </font>
    <font>
      <sz val="8.0"/>
      <color rgb="FF000000"/>
      <name val="Arimo"/>
    </font>
    <font>
      <b/>
      <sz val="9.0"/>
      <color rgb="FF000000"/>
      <name val="Arimo"/>
    </font>
    <font>
      <i/>
      <sz val="8.0"/>
      <color rgb="FFDD0806"/>
      <name val="Arimo"/>
    </font>
    <font>
      <i/>
      <sz val="9.0"/>
      <color theme="1"/>
      <name val="Arimo"/>
    </font>
    <font>
      <color theme="1"/>
      <name val="Arimo"/>
      <scheme val="minor"/>
    </font>
    <font>
      <sz val="9.0"/>
      <color rgb="FFF20884"/>
      <name val="Arimo"/>
    </font>
    <font>
      <sz val="12.0"/>
      <color theme="1"/>
      <name val="Arimo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</fills>
  <borders count="40">
    <border/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FFFFFF"/>
      </bottom>
    </border>
    <border>
      <top style="thin">
        <color rgb="FF000000"/>
      </top>
      <bottom style="thin">
        <color rgb="FFFFFFFF"/>
      </bottom>
    </border>
    <border>
      <right style="medium">
        <color rgb="FF000000"/>
      </right>
      <top style="thin">
        <color rgb="FF000000"/>
      </top>
      <bottom style="thin">
        <color rgb="FFFFFFFF"/>
      </bottom>
    </border>
    <border>
      <left style="thin">
        <color rgb="FF000000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medium">
        <color rgb="FF000000"/>
      </right>
      <top style="thin">
        <color rgb="FFFFFFFF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140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0" fillId="0" fontId="3" numFmtId="164" xfId="0" applyAlignment="1" applyFont="1" applyNumberFormat="1">
      <alignment horizontal="right" shrinkToFit="0" vertical="bottom" wrapText="0"/>
    </xf>
    <xf borderId="2" fillId="2" fontId="4" numFmtId="0" xfId="0" applyAlignment="1" applyBorder="1" applyFont="1">
      <alignment shrinkToFit="0" vertical="bottom" wrapText="0"/>
    </xf>
    <xf borderId="3" fillId="0" fontId="5" numFmtId="0" xfId="0" applyBorder="1" applyFont="1"/>
    <xf borderId="4" fillId="0" fontId="5" numFmtId="0" xfId="0" applyBorder="1" applyFont="1"/>
    <xf borderId="0" fillId="0" fontId="1" numFmtId="164" xfId="0" applyAlignment="1" applyFont="1" applyNumberFormat="1">
      <alignment horizontal="right" shrinkToFit="0" vertical="bottom" wrapText="0"/>
    </xf>
    <xf borderId="5" fillId="2" fontId="1" numFmtId="0" xfId="0" applyAlignment="1" applyBorder="1" applyFont="1">
      <alignment shrinkToFit="0" vertical="bottom" wrapText="0"/>
    </xf>
    <xf borderId="6" fillId="0" fontId="5" numFmtId="0" xfId="0" applyBorder="1" applyFont="1"/>
    <xf borderId="7" fillId="0" fontId="5" numFmtId="0" xfId="0" applyBorder="1" applyFont="1"/>
    <xf borderId="0" fillId="0" fontId="2" numFmtId="164" xfId="0" applyAlignment="1" applyFont="1" applyNumberFormat="1">
      <alignment horizontal="right" shrinkToFit="0" vertical="bottom" wrapText="0"/>
    </xf>
    <xf borderId="2" fillId="2" fontId="1" numFmtId="0" xfId="0" applyAlignment="1" applyBorder="1" applyFont="1">
      <alignment shrinkToFit="0" vertical="bottom" wrapText="0"/>
    </xf>
    <xf borderId="8" fillId="2" fontId="1" numFmtId="0" xfId="0" applyAlignment="1" applyBorder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9" fillId="2" fontId="1" numFmtId="0" xfId="0" applyAlignment="1" applyBorder="1" applyFont="1">
      <alignment horizontal="center" shrinkToFit="0" vertical="center" wrapText="0"/>
    </xf>
    <xf borderId="10" fillId="0" fontId="5" numFmtId="0" xfId="0" applyBorder="1" applyFont="1"/>
    <xf borderId="11" fillId="0" fontId="5" numFmtId="0" xfId="0" applyBorder="1" applyFont="1"/>
    <xf borderId="12" fillId="2" fontId="1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6" fillId="0" fontId="5" numFmtId="0" xfId="0" applyBorder="1" applyFont="1"/>
    <xf borderId="17" fillId="0" fontId="6" numFmtId="0" xfId="0" applyAlignment="1" applyBorder="1" applyFont="1">
      <alignment horizontal="center" shrinkToFit="0" vertical="center" wrapText="0"/>
    </xf>
    <xf borderId="18" fillId="0" fontId="5" numFmtId="0" xfId="0" applyBorder="1" applyFont="1"/>
    <xf borderId="18" fillId="0" fontId="6" numFmtId="0" xfId="0" applyAlignment="1" applyBorder="1" applyFont="1">
      <alignment horizontal="center" shrinkToFit="0" vertical="center" wrapText="0"/>
    </xf>
    <xf borderId="19" fillId="0" fontId="6" numFmtId="2" xfId="0" applyAlignment="1" applyBorder="1" applyFont="1" applyNumberFormat="1">
      <alignment horizontal="center" shrinkToFit="0" vertical="center" wrapText="0"/>
    </xf>
    <xf borderId="20" fillId="2" fontId="7" numFmtId="0" xfId="0" applyAlignment="1" applyBorder="1" applyFont="1">
      <alignment shrinkToFit="0" vertical="center" wrapText="0"/>
    </xf>
    <xf borderId="8" fillId="2" fontId="7" numFmtId="0" xfId="0" applyAlignment="1" applyBorder="1" applyFont="1">
      <alignment shrinkToFit="0" vertical="center" wrapText="0"/>
    </xf>
    <xf borderId="21" fillId="2" fontId="7" numFmtId="0" xfId="0" applyAlignment="1" applyBorder="1" applyFont="1">
      <alignment shrinkToFit="0" vertical="center" wrapText="0"/>
    </xf>
    <xf borderId="22" fillId="2" fontId="1" numFmtId="3" xfId="0" applyAlignment="1" applyBorder="1" applyFont="1" applyNumberFormat="1">
      <alignment shrinkToFit="0" vertical="center" wrapText="0"/>
    </xf>
    <xf borderId="0" fillId="0" fontId="1" numFmtId="0" xfId="0" applyAlignment="1" applyFont="1">
      <alignment shrinkToFit="0" vertical="center" wrapText="0"/>
    </xf>
    <xf borderId="13" fillId="0" fontId="1" numFmtId="165" xfId="0" applyAlignment="1" applyBorder="1" applyFont="1" applyNumberFormat="1">
      <alignment horizontal="center" shrinkToFit="0" vertical="center" wrapText="0"/>
    </xf>
    <xf borderId="17" fillId="0" fontId="1" numFmtId="0" xfId="0" applyAlignment="1" applyBorder="1" applyFont="1">
      <alignment shrinkToFit="0" vertical="center" wrapText="0"/>
    </xf>
    <xf borderId="18" fillId="0" fontId="1" numFmtId="0" xfId="0" applyAlignment="1" applyBorder="1" applyFont="1">
      <alignment horizontal="center" shrinkToFit="0" vertical="center" wrapText="0"/>
    </xf>
    <xf borderId="16" fillId="0" fontId="1" numFmtId="3" xfId="0" applyAlignment="1" applyBorder="1" applyFont="1" applyNumberFormat="1">
      <alignment horizontal="right" shrinkToFit="0" vertical="center" wrapText="0"/>
    </xf>
    <xf borderId="14" fillId="0" fontId="1" numFmtId="0" xfId="0" applyAlignment="1" applyBorder="1" applyFont="1">
      <alignment horizontal="center" shrinkToFit="0" vertical="center" wrapText="0"/>
    </xf>
    <xf borderId="17" fillId="0" fontId="8" numFmtId="0" xfId="0" applyAlignment="1" applyBorder="1" applyFont="1">
      <alignment shrinkToFit="0" vertical="center" wrapText="0"/>
    </xf>
    <xf borderId="14" fillId="0" fontId="8" numFmtId="0" xfId="0" applyAlignment="1" applyBorder="1" applyFont="1">
      <alignment horizontal="center" shrinkToFit="0" vertical="center" wrapText="0"/>
    </xf>
    <xf borderId="17" fillId="3" fontId="9" numFmtId="0" xfId="0" applyAlignment="1" applyBorder="1" applyFill="1" applyFont="1">
      <alignment shrinkToFit="0" vertical="center" wrapText="1"/>
    </xf>
    <xf borderId="23" fillId="0" fontId="5" numFmtId="0" xfId="0" applyBorder="1" applyFont="1"/>
    <xf borderId="24" fillId="0" fontId="7" numFmtId="3" xfId="0" applyAlignment="1" applyBorder="1" applyFont="1" applyNumberFormat="1">
      <alignment shrinkToFit="0" vertical="center" wrapText="0"/>
    </xf>
    <xf borderId="17" fillId="2" fontId="7" numFmtId="0" xfId="0" applyAlignment="1" applyBorder="1" applyFont="1">
      <alignment shrinkToFit="0" vertical="center" wrapText="0"/>
    </xf>
    <xf borderId="13" fillId="0" fontId="1" numFmtId="1" xfId="0" applyAlignment="1" applyBorder="1" applyFont="1" applyNumberFormat="1">
      <alignment horizontal="center" shrinkToFit="0" vertical="center" wrapText="0"/>
    </xf>
    <xf borderId="25" fillId="3" fontId="9" numFmtId="0" xfId="0" applyAlignment="1" applyBorder="1" applyFont="1">
      <alignment shrinkToFit="0" vertical="center" wrapText="1"/>
    </xf>
    <xf borderId="26" fillId="0" fontId="5" numFmtId="0" xfId="0" applyBorder="1" applyFont="1"/>
    <xf borderId="27" fillId="0" fontId="5" numFmtId="0" xfId="0" applyBorder="1" applyFont="1"/>
    <xf borderId="28" fillId="2" fontId="7" numFmtId="0" xfId="0" applyAlignment="1" applyBorder="1" applyFont="1">
      <alignment shrinkToFit="0" vertical="center" wrapText="0"/>
    </xf>
    <xf borderId="29" fillId="0" fontId="5" numFmtId="0" xfId="0" applyBorder="1" applyFont="1"/>
    <xf borderId="22" fillId="2" fontId="7" numFmtId="3" xfId="0" applyAlignment="1" applyBorder="1" applyFont="1" applyNumberFormat="1">
      <alignment horizontal="center" shrinkToFit="0" vertical="center" wrapText="0"/>
    </xf>
    <xf borderId="16" fillId="0" fontId="1" numFmtId="3" xfId="0" applyAlignment="1" applyBorder="1" applyFont="1" applyNumberFormat="1">
      <alignment shrinkToFit="0" vertical="center" wrapText="0"/>
    </xf>
    <xf borderId="30" fillId="3" fontId="9" numFmtId="0" xfId="0" applyAlignment="1" applyBorder="1" applyFont="1">
      <alignment shrinkToFit="0" vertical="center" wrapText="1"/>
    </xf>
    <xf borderId="31" fillId="0" fontId="5" numFmtId="0" xfId="0" applyBorder="1" applyFont="1"/>
    <xf borderId="32" fillId="0" fontId="5" numFmtId="0" xfId="0" applyBorder="1" applyFont="1"/>
    <xf borderId="33" fillId="0" fontId="7" numFmtId="0" xfId="0" applyAlignment="1" applyBorder="1" applyFont="1">
      <alignment shrinkToFit="0" vertical="center" wrapText="1"/>
    </xf>
    <xf borderId="34" fillId="0" fontId="5" numFmtId="0" xfId="0" applyBorder="1" applyFont="1"/>
    <xf borderId="35" fillId="0" fontId="5" numFmtId="0" xfId="0" applyBorder="1" applyFont="1"/>
    <xf borderId="20" fillId="4" fontId="7" numFmtId="0" xfId="0" applyAlignment="1" applyBorder="1" applyFill="1" applyFont="1">
      <alignment horizontal="center" shrinkToFit="0" vertical="center" wrapText="0"/>
    </xf>
    <xf borderId="17" fillId="4" fontId="10" numFmtId="0" xfId="0" applyAlignment="1" applyBorder="1" applyFont="1">
      <alignment shrinkToFit="0" vertical="center" wrapText="1"/>
    </xf>
    <xf borderId="8" fillId="4" fontId="7" numFmtId="0" xfId="0" applyAlignment="1" applyBorder="1" applyFont="1">
      <alignment horizontal="center" shrinkToFit="0" vertical="center" wrapText="0"/>
    </xf>
    <xf borderId="6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horizontal="center" shrinkToFit="0" vertical="center" wrapText="0"/>
    </xf>
    <xf borderId="0" fillId="0" fontId="1" numFmtId="3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bottom" wrapText="0"/>
    </xf>
    <xf borderId="36" fillId="5" fontId="11" numFmtId="164" xfId="0" applyAlignment="1" applyBorder="1" applyFill="1" applyFont="1" applyNumberFormat="1">
      <alignment shrinkToFit="0" vertical="bottom" wrapText="0"/>
    </xf>
    <xf borderId="1" fillId="5" fontId="1" numFmtId="0" xfId="0" applyAlignment="1" applyBorder="1" applyFont="1">
      <alignment shrinkToFit="0" vertical="bottom" wrapText="0"/>
    </xf>
    <xf borderId="1" fillId="5" fontId="1" numFmtId="2" xfId="0" applyAlignment="1" applyBorder="1" applyFont="1" applyNumberFormat="1">
      <alignment shrinkToFit="0" vertical="bottom" wrapText="0"/>
    </xf>
    <xf borderId="1" fillId="2" fontId="12" numFmtId="0" xfId="0" applyAlignment="1" applyBorder="1" applyFont="1">
      <alignment horizontal="left" shrinkToFit="0" vertical="bottom" wrapText="0"/>
    </xf>
    <xf borderId="0" fillId="0" fontId="1" numFmtId="3" xfId="0" applyAlignment="1" applyFont="1" applyNumberFormat="1">
      <alignment horizontal="center" shrinkToFit="0" vertical="bottom" wrapText="0"/>
    </xf>
    <xf borderId="2" fillId="2" fontId="1" numFmtId="0" xfId="0" applyAlignment="1" applyBorder="1" applyFont="1">
      <alignment horizontal="left" shrinkToFit="0" vertical="bottom" wrapText="0"/>
    </xf>
    <xf borderId="36" fillId="2" fontId="1" numFmtId="0" xfId="0" applyAlignment="1" applyBorder="1" applyFont="1">
      <alignment horizontal="left" shrinkToFit="0" vertical="bottom" wrapText="0"/>
    </xf>
    <xf borderId="0" fillId="0" fontId="1" numFmtId="164" xfId="0" applyAlignment="1" applyFont="1" applyNumberFormat="1">
      <alignment horizontal="center" shrinkToFit="0" vertical="top" wrapText="0"/>
    </xf>
    <xf borderId="0" fillId="0" fontId="1" numFmtId="0" xfId="0" applyAlignment="1" applyFont="1">
      <alignment horizontal="left" shrinkToFit="0" vertical="bottom" wrapText="0"/>
    </xf>
    <xf borderId="0" fillId="0" fontId="1" numFmtId="3" xfId="0" applyAlignment="1" applyFont="1" applyNumberFormat="1">
      <alignment horizontal="center" shrinkToFit="0" vertical="center" wrapText="0"/>
    </xf>
    <xf borderId="0" fillId="0" fontId="1" numFmtId="0" xfId="0" applyAlignment="1" applyFont="1">
      <alignment horizontal="right" shrinkToFit="0" vertical="center" wrapText="0"/>
    </xf>
    <xf borderId="36" fillId="2" fontId="1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3" numFmtId="164" xfId="0" applyAlignment="1" applyFont="1" applyNumberFormat="1">
      <alignment shrinkToFit="0" vertical="top" wrapText="0"/>
    </xf>
    <xf borderId="0" fillId="0" fontId="1" numFmtId="0" xfId="0" applyAlignment="1" applyFont="1">
      <alignment shrinkToFit="0" vertical="top" wrapText="0"/>
    </xf>
    <xf borderId="36" fillId="2" fontId="1" numFmtId="3" xfId="0" applyAlignment="1" applyBorder="1" applyFont="1" applyNumberFormat="1">
      <alignment horizontal="left" shrinkToFit="0" vertical="center" wrapText="0"/>
    </xf>
    <xf borderId="19" fillId="6" fontId="7" numFmtId="2" xfId="0" applyAlignment="1" applyBorder="1" applyFill="1" applyFont="1" applyNumberFormat="1">
      <alignment horizontal="center" shrinkToFit="0" vertical="bottom" wrapText="0"/>
    </xf>
    <xf borderId="19" fillId="6" fontId="7" numFmtId="0" xfId="0" applyAlignment="1" applyBorder="1" applyFont="1">
      <alignment shrinkToFit="0" vertical="bottom" wrapText="0"/>
    </xf>
    <xf borderId="19" fillId="6" fontId="12" numFmtId="3" xfId="0" applyAlignment="1" applyBorder="1" applyFont="1" applyNumberFormat="1">
      <alignment horizontal="center" shrinkToFit="0" vertical="center" wrapText="0"/>
    </xf>
    <xf borderId="19" fillId="6" fontId="12" numFmtId="4" xfId="0" applyAlignment="1" applyBorder="1" applyFont="1" applyNumberFormat="1">
      <alignment horizontal="center" shrinkToFit="0" vertical="center" wrapText="0"/>
    </xf>
    <xf borderId="19" fillId="6" fontId="7" numFmtId="38" xfId="0" applyAlignment="1" applyBorder="1" applyFont="1" applyNumberFormat="1">
      <alignment horizontal="center" shrinkToFit="0" vertical="bottom" wrapText="0"/>
    </xf>
    <xf borderId="12" fillId="0" fontId="7" numFmtId="165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shrinkToFit="0" vertical="center" wrapText="0"/>
    </xf>
    <xf borderId="0" fillId="0" fontId="1" numFmtId="166" xfId="0" applyAlignment="1" applyFont="1" applyNumberFormat="1">
      <alignment shrinkToFit="0" vertical="center" wrapText="0"/>
    </xf>
    <xf borderId="37" fillId="0" fontId="1" numFmtId="165" xfId="0" applyAlignment="1" applyBorder="1" applyFont="1" applyNumberFormat="1">
      <alignment horizontal="center" shrinkToFit="0" vertical="bottom" wrapText="1"/>
    </xf>
    <xf borderId="21" fillId="2" fontId="1" numFmtId="0" xfId="0" applyAlignment="1" applyBorder="1" applyFont="1">
      <alignment shrinkToFit="0" vertical="bottom" wrapText="1"/>
    </xf>
    <xf borderId="19" fillId="2" fontId="1" numFmtId="0" xfId="0" applyAlignment="1" applyBorder="1" applyFont="1">
      <alignment horizontal="center" shrinkToFit="0" vertical="center" wrapText="0"/>
    </xf>
    <xf borderId="19" fillId="2" fontId="8" numFmtId="3" xfId="0" applyAlignment="1" applyBorder="1" applyFont="1" applyNumberFormat="1">
      <alignment horizontal="center" shrinkToFit="0" vertical="center" wrapText="0"/>
    </xf>
    <xf borderId="19" fillId="2" fontId="1" numFmtId="166" xfId="0" applyAlignment="1" applyBorder="1" applyFont="1" applyNumberFormat="1">
      <alignment shrinkToFit="0" vertical="center" wrapText="0"/>
    </xf>
    <xf borderId="19" fillId="0" fontId="1" numFmtId="166" xfId="0" applyAlignment="1" applyBorder="1" applyFont="1" applyNumberFormat="1">
      <alignment shrinkToFit="0" vertical="center" wrapText="0"/>
    </xf>
    <xf borderId="38" fillId="6" fontId="7" numFmtId="165" xfId="0" applyAlignment="1" applyBorder="1" applyFont="1" applyNumberFormat="1">
      <alignment horizontal="center" shrinkToFit="0" vertical="center" wrapText="1"/>
    </xf>
    <xf borderId="20" fillId="6" fontId="7" numFmtId="0" xfId="0" applyAlignment="1" applyBorder="1" applyFont="1">
      <alignment shrinkToFit="0" vertical="center" wrapText="1"/>
    </xf>
    <xf borderId="8" fillId="6" fontId="7" numFmtId="0" xfId="0" applyAlignment="1" applyBorder="1" applyFont="1">
      <alignment shrinkToFit="0" vertical="center" wrapText="1"/>
    </xf>
    <xf borderId="8" fillId="6" fontId="7" numFmtId="2" xfId="0" applyAlignment="1" applyBorder="1" applyFont="1" applyNumberFormat="1">
      <alignment shrinkToFit="0" vertical="center" wrapText="0"/>
    </xf>
    <xf borderId="21" fillId="6" fontId="7" numFmtId="166" xfId="0" applyAlignment="1" applyBorder="1" applyFont="1" applyNumberFormat="1">
      <alignment shrinkToFit="0" vertical="center" wrapText="0"/>
    </xf>
    <xf borderId="19" fillId="0" fontId="7" numFmtId="166" xfId="0" applyAlignment="1" applyBorder="1" applyFont="1" applyNumberFormat="1">
      <alignment shrinkToFit="0" vertical="center" wrapText="0"/>
    </xf>
    <xf borderId="19" fillId="7" fontId="1" numFmtId="0" xfId="0" applyAlignment="1" applyBorder="1" applyFill="1" applyFont="1">
      <alignment horizontal="center" shrinkToFit="0" vertical="center" wrapText="0"/>
    </xf>
    <xf borderId="19" fillId="7" fontId="1" numFmtId="0" xfId="0" applyAlignment="1" applyBorder="1" applyFont="1">
      <alignment horizontal="center" readingOrder="0" shrinkToFit="0" vertical="center" wrapText="0"/>
    </xf>
    <xf borderId="19" fillId="7" fontId="8" numFmtId="3" xfId="0" applyAlignment="1" applyBorder="1" applyFont="1" applyNumberFormat="1">
      <alignment horizontal="center" shrinkToFit="0" vertical="center" wrapText="0"/>
    </xf>
    <xf borderId="19" fillId="7" fontId="1" numFmtId="166" xfId="0" applyAlignment="1" applyBorder="1" applyFont="1" applyNumberFormat="1">
      <alignment shrinkToFit="0" vertical="center" wrapText="0"/>
    </xf>
    <xf borderId="21" fillId="2" fontId="14" numFmtId="0" xfId="0" applyAlignment="1" applyBorder="1" applyFont="1">
      <alignment shrinkToFit="0" vertical="bottom" wrapText="1"/>
    </xf>
    <xf borderId="19" fillId="6" fontId="7" numFmtId="165" xfId="0" applyAlignment="1" applyBorder="1" applyFont="1" applyNumberFormat="1">
      <alignment horizontal="center" shrinkToFit="0" vertical="center" wrapText="1"/>
    </xf>
    <xf borderId="21" fillId="6" fontId="7" numFmtId="2" xfId="0" applyAlignment="1" applyBorder="1" applyFont="1" applyNumberFormat="1">
      <alignment shrinkToFit="0" vertical="center" wrapText="0"/>
    </xf>
    <xf borderId="0" fillId="0" fontId="1" numFmtId="166" xfId="0" applyAlignment="1" applyFont="1" applyNumberFormat="1">
      <alignment horizontal="center" shrinkToFit="0" vertical="center" wrapText="0"/>
    </xf>
    <xf borderId="19" fillId="6" fontId="7" numFmtId="166" xfId="0" applyAlignment="1" applyBorder="1" applyFont="1" applyNumberFormat="1">
      <alignment horizontal="center" shrinkToFit="0" vertical="bottom" wrapText="0"/>
    </xf>
    <xf borderId="0" fillId="0" fontId="7" numFmtId="0" xfId="0" applyAlignment="1" applyFont="1">
      <alignment shrinkToFit="0" vertical="center" wrapText="1"/>
    </xf>
    <xf borderId="37" fillId="0" fontId="7" numFmtId="165" xfId="0" applyAlignment="1" applyBorder="1" applyFont="1" applyNumberFormat="1">
      <alignment horizontal="center" shrinkToFit="0" vertical="center" wrapText="1"/>
    </xf>
    <xf borderId="16" fillId="0" fontId="1" numFmtId="165" xfId="0" applyAlignment="1" applyBorder="1" applyFont="1" applyNumberFormat="1">
      <alignment horizontal="center" shrinkToFit="0" vertical="bottom" wrapText="1"/>
    </xf>
    <xf borderId="0" fillId="0" fontId="1" numFmtId="2" xfId="0" applyAlignment="1" applyFont="1" applyNumberFormat="1">
      <alignment horizontal="center" shrinkToFit="0" vertical="bottom" wrapText="0"/>
    </xf>
    <xf borderId="0" fillId="0" fontId="1" numFmtId="2" xfId="0" applyAlignment="1" applyFont="1" applyNumberFormat="1">
      <alignment shrinkToFit="0" vertical="bottom" wrapText="0"/>
    </xf>
    <xf borderId="0" fillId="0" fontId="1" numFmtId="166" xfId="0" applyAlignment="1" applyFont="1" applyNumberFormat="1">
      <alignment shrinkToFit="0" vertical="bottom" wrapText="0"/>
    </xf>
    <xf borderId="39" fillId="6" fontId="7" numFmtId="165" xfId="0" applyAlignment="1" applyBorder="1" applyFont="1" applyNumberFormat="1">
      <alignment horizontal="center" shrinkToFit="0" vertical="center" wrapText="1"/>
    </xf>
    <xf borderId="20" fillId="6" fontId="7" numFmtId="0" xfId="0" applyAlignment="1" applyBorder="1" applyFont="1">
      <alignment shrinkToFit="0" vertical="bottom" wrapText="0"/>
    </xf>
    <xf borderId="8" fillId="6" fontId="12" numFmtId="3" xfId="0" applyAlignment="1" applyBorder="1" applyFont="1" applyNumberFormat="1">
      <alignment horizontal="center" shrinkToFit="0" vertical="center" wrapText="0"/>
    </xf>
    <xf borderId="21" fillId="6" fontId="12" numFmtId="3" xfId="0" applyAlignment="1" applyBorder="1" applyFont="1" applyNumberFormat="1">
      <alignment horizontal="center" shrinkToFit="0" vertical="center" wrapText="0"/>
    </xf>
    <xf borderId="19" fillId="7" fontId="1" numFmtId="10" xfId="0" applyAlignment="1" applyBorder="1" applyFont="1" applyNumberFormat="1">
      <alignment horizontal="center" shrinkToFit="0" vertical="center" wrapText="0"/>
    </xf>
    <xf borderId="0" fillId="0" fontId="7" numFmtId="166" xfId="0" applyAlignment="1" applyFont="1" applyNumberFormat="1">
      <alignment shrinkToFit="0" vertical="bottom" wrapText="0"/>
    </xf>
    <xf borderId="0" fillId="0" fontId="15" numFmtId="0" xfId="0" applyFont="1"/>
    <xf borderId="2" fillId="2" fontId="12" numFmtId="0" xfId="0" applyAlignment="1" applyBorder="1" applyFont="1">
      <alignment horizontal="left" shrinkToFit="0" vertical="bottom" wrapText="0"/>
    </xf>
    <xf borderId="17" fillId="0" fontId="1" numFmtId="0" xfId="0" applyAlignment="1" applyBorder="1" applyFont="1">
      <alignment horizontal="left" shrinkToFit="0" vertical="bottom" wrapText="0"/>
    </xf>
    <xf borderId="19" fillId="0" fontId="1" numFmtId="0" xfId="0" applyAlignment="1" applyBorder="1" applyFont="1">
      <alignment horizontal="center" shrinkToFit="0" vertical="bottom" wrapText="0"/>
    </xf>
    <xf borderId="19" fillId="0" fontId="1" numFmtId="0" xfId="0" applyAlignment="1" applyBorder="1" applyFont="1">
      <alignment shrinkToFit="0" vertical="bottom" wrapText="0"/>
    </xf>
    <xf borderId="19" fillId="0" fontId="1" numFmtId="166" xfId="0" applyAlignment="1" applyBorder="1" applyFont="1" applyNumberFormat="1">
      <alignment shrinkToFit="0" vertical="bottom" wrapText="0"/>
    </xf>
    <xf borderId="19" fillId="0" fontId="1" numFmtId="166" xfId="0" applyAlignment="1" applyBorder="1" applyFont="1" applyNumberFormat="1">
      <alignment readingOrder="0" shrinkToFit="0" vertical="bottom" wrapText="0"/>
    </xf>
    <xf borderId="0" fillId="0" fontId="1" numFmtId="0" xfId="0" applyFont="1"/>
    <xf borderId="17" fillId="0" fontId="1" numFmtId="0" xfId="0" applyAlignment="1" applyBorder="1" applyFont="1">
      <alignment shrinkToFit="0" vertical="bottom" wrapText="0"/>
    </xf>
    <xf borderId="6" fillId="0" fontId="1" numFmtId="0" xfId="0" applyAlignment="1" applyBorder="1" applyFont="1">
      <alignment shrinkToFit="0" vertical="bottom" wrapText="0"/>
    </xf>
    <xf borderId="18" fillId="0" fontId="1" numFmtId="0" xfId="0" applyAlignment="1" applyBorder="1" applyFont="1">
      <alignment shrinkToFit="0" vertical="bottom" wrapText="0"/>
    </xf>
    <xf borderId="17" fillId="0" fontId="10" numFmtId="3" xfId="0" applyAlignment="1" applyBorder="1" applyFont="1" applyNumberFormat="1">
      <alignment horizontal="center" shrinkToFit="0" vertical="bottom" wrapText="0"/>
    </xf>
    <xf borderId="18" fillId="0" fontId="16" numFmtId="0" xfId="0" applyAlignment="1" applyBorder="1" applyFont="1">
      <alignment shrinkToFit="0" vertical="bottom" wrapText="0"/>
    </xf>
    <xf borderId="0" fillId="0" fontId="17" numFmtId="0" xfId="0" applyAlignment="1" applyFont="1">
      <alignment readingOrder="0"/>
    </xf>
    <xf borderId="0" fillId="0" fontId="1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8.0"/>
    <col customWidth="1" min="2" max="2" width="10.29"/>
    <col customWidth="1" min="3" max="3" width="10.43"/>
    <col customWidth="1" min="4" max="4" width="7.29"/>
    <col customWidth="1" min="5" max="5" width="9.43"/>
    <col customWidth="1" min="6" max="6" width="9.86"/>
    <col customWidth="1" min="7" max="7" width="20.14"/>
    <col customWidth="1" min="8" max="26" width="10.0"/>
  </cols>
  <sheetData>
    <row r="1" ht="12.75" customHeight="1">
      <c r="A1" s="1"/>
      <c r="B1" s="2"/>
      <c r="C1" s="3"/>
      <c r="E1" s="3"/>
      <c r="F1" s="4" t="s">
        <v>0</v>
      </c>
      <c r="G1" s="5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1"/>
      <c r="B2" s="6" t="s">
        <v>1</v>
      </c>
      <c r="C2" s="7"/>
      <c r="D2" s="8"/>
      <c r="E2" s="8"/>
      <c r="F2" s="8"/>
      <c r="G2" s="9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1"/>
      <c r="B3" s="10" t="s">
        <v>2</v>
      </c>
      <c r="C3" s="11"/>
      <c r="D3" s="12"/>
      <c r="E3" s="12"/>
      <c r="F3" s="12"/>
      <c r="G3" s="1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6.0" customHeight="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1"/>
      <c r="B5" s="14" t="s">
        <v>3</v>
      </c>
      <c r="C5" s="15"/>
      <c r="D5" s="8"/>
      <c r="E5" s="9"/>
      <c r="F5" s="4" t="s">
        <v>4</v>
      </c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1"/>
      <c r="B6" s="14" t="s">
        <v>5</v>
      </c>
      <c r="C6" s="11"/>
      <c r="D6" s="12"/>
      <c r="E6" s="13"/>
      <c r="F6" s="4" t="s">
        <v>6</v>
      </c>
      <c r="G6" s="1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1"/>
      <c r="B7" s="14" t="s">
        <v>7</v>
      </c>
      <c r="C7" s="11"/>
      <c r="D7" s="12"/>
      <c r="E7" s="13"/>
      <c r="F7" s="4" t="s">
        <v>8</v>
      </c>
      <c r="G7" s="16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6.0" customHeight="1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9.0" customHeight="1">
      <c r="A9" s="17" t="s">
        <v>9</v>
      </c>
      <c r="B9" s="18"/>
      <c r="C9" s="19"/>
      <c r="D9" s="18"/>
      <c r="E9" s="20"/>
      <c r="F9" s="19"/>
      <c r="G9" s="21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9.0" customHeight="1">
      <c r="A10" s="17" t="s">
        <v>10</v>
      </c>
      <c r="B10" s="23"/>
      <c r="C10" s="24"/>
      <c r="D10" s="23"/>
      <c r="E10" s="25"/>
      <c r="F10" s="24"/>
      <c r="G10" s="26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10.5" customHeight="1">
      <c r="A11" s="17"/>
      <c r="B11" s="17" t="s">
        <v>11</v>
      </c>
      <c r="C11" s="22"/>
      <c r="D11" s="22" t="s">
        <v>12</v>
      </c>
      <c r="E11" s="22"/>
      <c r="F11" s="22"/>
      <c r="G11" s="22" t="s">
        <v>13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6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0.5" customHeight="1">
      <c r="A13" s="27" t="s">
        <v>14</v>
      </c>
      <c r="B13" s="27" t="s">
        <v>15</v>
      </c>
      <c r="C13" s="12"/>
      <c r="D13" s="12"/>
      <c r="E13" s="28"/>
      <c r="F13" s="29"/>
      <c r="G13" s="30" t="s">
        <v>16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12.75" customHeight="1">
      <c r="A14" s="31" t="s">
        <v>17</v>
      </c>
      <c r="B14" s="32"/>
      <c r="C14" s="32"/>
      <c r="D14" s="32"/>
      <c r="E14" s="32"/>
      <c r="F14" s="33"/>
      <c r="G14" s="34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ht="12.75" customHeight="1">
      <c r="A15" s="36">
        <f>'Budget-DETAIL'!A8</f>
        <v>1</v>
      </c>
      <c r="B15" s="37" t="s">
        <v>18</v>
      </c>
      <c r="C15" s="12"/>
      <c r="D15" s="12"/>
      <c r="E15" s="12"/>
      <c r="F15" s="38"/>
      <c r="G15" s="39">
        <f>'Budget-DETAIL'!G8</f>
        <v>0</v>
      </c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ht="12.75" customHeight="1">
      <c r="A16" s="36">
        <f>'Budget-DETAIL'!A12</f>
        <v>2</v>
      </c>
      <c r="B16" s="37" t="s">
        <v>19</v>
      </c>
      <c r="C16" s="12"/>
      <c r="D16" s="12"/>
      <c r="E16" s="12"/>
      <c r="F16" s="40"/>
      <c r="G16" s="39">
        <f>'Budget-DETAIL'!G12</f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ht="12.75" customHeight="1">
      <c r="A17" s="36">
        <f>'Budget-DETAIL'!A16</f>
        <v>4</v>
      </c>
      <c r="B17" s="37" t="s">
        <v>20</v>
      </c>
      <c r="C17" s="12"/>
      <c r="D17" s="12"/>
      <c r="E17" s="12"/>
      <c r="F17" s="40"/>
      <c r="G17" s="39">
        <f>'Budget-DETAIL'!G16</f>
        <v>0</v>
      </c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ht="13.5" customHeight="1">
      <c r="A18" s="36">
        <f>'Budget-DETAIL'!A20</f>
        <v>5</v>
      </c>
      <c r="B18" s="41" t="s">
        <v>21</v>
      </c>
      <c r="C18" s="12"/>
      <c r="D18" s="12"/>
      <c r="E18" s="12"/>
      <c r="F18" s="42"/>
      <c r="G18" s="39">
        <f>'Budget-DETAIL'!G20</f>
        <v>0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ht="13.5" customHeight="1">
      <c r="A19" s="43" t="s">
        <v>22</v>
      </c>
      <c r="B19" s="12"/>
      <c r="C19" s="12"/>
      <c r="D19" s="12"/>
      <c r="E19" s="12"/>
      <c r="F19" s="44"/>
      <c r="G19" s="45">
        <f>SUM(G15:G18)</f>
        <v>0</v>
      </c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ht="12.75" customHeight="1">
      <c r="A20" s="46" t="s">
        <v>23</v>
      </c>
      <c r="B20" s="12"/>
      <c r="C20" s="12"/>
      <c r="D20" s="12"/>
      <c r="E20" s="12"/>
      <c r="F20" s="28"/>
      <c r="G20" s="34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ht="12.75" customHeight="1">
      <c r="A21" s="36">
        <f>'Budget-DETAIL'!A30</f>
        <v>10</v>
      </c>
      <c r="B21" s="37" t="s">
        <v>24</v>
      </c>
      <c r="C21" s="12"/>
      <c r="D21" s="12"/>
      <c r="E21" s="12"/>
      <c r="F21" s="38"/>
      <c r="G21" s="39">
        <f>'Budget-DETAIL'!G30</f>
        <v>0</v>
      </c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ht="12.75" customHeight="1">
      <c r="A22" s="36">
        <f>'Budget-DETAIL'!A37</f>
        <v>12</v>
      </c>
      <c r="B22" s="37" t="s">
        <v>25</v>
      </c>
      <c r="C22" s="12"/>
      <c r="D22" s="12"/>
      <c r="E22" s="12"/>
      <c r="F22" s="40"/>
      <c r="G22" s="39">
        <f>'Budget-DETAIL'!G37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ht="12.75" customHeight="1">
      <c r="A23" s="36">
        <f>'Budget-DETAIL'!A43</f>
        <v>13</v>
      </c>
      <c r="B23" s="37" t="s">
        <v>26</v>
      </c>
      <c r="C23" s="12"/>
      <c r="D23" s="12"/>
      <c r="E23" s="12"/>
      <c r="F23" s="40"/>
      <c r="G23" s="39">
        <f>'Budget-DETAIL'!G43</f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ht="12.75" customHeight="1">
      <c r="A24" s="36">
        <f>'Budget-DETAIL'!A49</f>
        <v>19</v>
      </c>
      <c r="B24" s="37" t="s">
        <v>27</v>
      </c>
      <c r="C24" s="12"/>
      <c r="D24" s="12"/>
      <c r="E24" s="12"/>
      <c r="F24" s="40"/>
      <c r="G24" s="39">
        <f>'Budget-DETAIL'!G49</f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ht="12.75" customHeight="1">
      <c r="A25" s="36">
        <f>'Budget-DETAIL'!A60</f>
        <v>21</v>
      </c>
      <c r="B25" s="37" t="s">
        <v>28</v>
      </c>
      <c r="C25" s="12"/>
      <c r="D25" s="12"/>
      <c r="E25" s="12"/>
      <c r="F25" s="40"/>
      <c r="G25" s="39">
        <f>'Budget-DETAIL'!G60</f>
        <v>0</v>
      </c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ht="12.75" customHeight="1">
      <c r="A26" s="36">
        <f>'Budget-DETAIL'!A66</f>
        <v>28</v>
      </c>
      <c r="B26" s="37" t="s">
        <v>29</v>
      </c>
      <c r="C26" s="12"/>
      <c r="D26" s="12"/>
      <c r="E26" s="12"/>
      <c r="F26" s="40"/>
      <c r="G26" s="39">
        <f>'Budget-DETAIL'!G66</f>
        <v>0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ht="12.75" customHeight="1">
      <c r="A27" s="36">
        <f>'Budget-DETAIL'!A72</f>
        <v>31</v>
      </c>
      <c r="B27" s="37" t="s">
        <v>30</v>
      </c>
      <c r="C27" s="12"/>
      <c r="D27" s="12"/>
      <c r="E27" s="12"/>
      <c r="F27" s="40"/>
      <c r="G27" s="39">
        <f>'Budget-DETAIL'!G72</f>
        <v>0</v>
      </c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ht="12.75" customHeight="1">
      <c r="A28" s="36">
        <f>'Budget-DETAIL'!A77</f>
        <v>32</v>
      </c>
      <c r="B28" s="37" t="s">
        <v>31</v>
      </c>
      <c r="C28" s="12"/>
      <c r="D28" s="12"/>
      <c r="E28" s="12"/>
      <c r="F28" s="40"/>
      <c r="G28" s="39">
        <f>'Budget-DETAIL'!G77</f>
        <v>0</v>
      </c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ht="12.75" customHeight="1">
      <c r="A29" s="36">
        <f>'Budget-DETAIL'!A84</f>
        <v>34</v>
      </c>
      <c r="B29" s="37" t="s">
        <v>32</v>
      </c>
      <c r="C29" s="12"/>
      <c r="D29" s="12"/>
      <c r="E29" s="12"/>
      <c r="F29" s="40"/>
      <c r="G29" s="39">
        <f>'Budget-DETAIL'!G84</f>
        <v>0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ht="12.75" customHeight="1">
      <c r="A30" s="47">
        <f>'Budget-DETAIL'!A91</f>
        <v>36</v>
      </c>
      <c r="B30" s="37" t="s">
        <v>33</v>
      </c>
      <c r="C30" s="12"/>
      <c r="D30" s="12"/>
      <c r="E30" s="12"/>
      <c r="F30" s="40"/>
      <c r="G30" s="39">
        <f>'Budget-DETAIL'!G91</f>
        <v>0</v>
      </c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ht="12.75" customHeight="1">
      <c r="A31" s="47">
        <f>'Budget-DETAIL'!A97</f>
        <v>41</v>
      </c>
      <c r="B31" s="37" t="s">
        <v>34</v>
      </c>
      <c r="C31" s="12"/>
      <c r="D31" s="12"/>
      <c r="E31" s="12"/>
      <c r="F31" s="40"/>
      <c r="G31" s="39">
        <f>'Budget-DETAIL'!G97</f>
        <v>0</v>
      </c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ht="12.75" customHeight="1">
      <c r="A32" s="47">
        <f>'Budget-DETAIL'!A106</f>
        <v>45</v>
      </c>
      <c r="B32" s="37" t="s">
        <v>35</v>
      </c>
      <c r="C32" s="12"/>
      <c r="D32" s="12"/>
      <c r="E32" s="12"/>
      <c r="F32" s="40"/>
      <c r="G32" s="39">
        <f>'Budget-DETAIL'!G106</f>
        <v>0</v>
      </c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ht="13.5" customHeight="1">
      <c r="A33" s="47">
        <f>'Budget-DETAIL'!A113</f>
        <v>50</v>
      </c>
      <c r="B33" s="37" t="s">
        <v>36</v>
      </c>
      <c r="C33" s="12"/>
      <c r="D33" s="12"/>
      <c r="E33" s="12"/>
      <c r="F33" s="40"/>
      <c r="G33" s="39">
        <f>'Budget-DETAIL'!G113</f>
        <v>0</v>
      </c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ht="13.5" customHeight="1">
      <c r="A34" s="48" t="s">
        <v>37</v>
      </c>
      <c r="B34" s="49"/>
      <c r="C34" s="49"/>
      <c r="D34" s="49"/>
      <c r="E34" s="49"/>
      <c r="F34" s="50"/>
      <c r="G34" s="45">
        <f>SUM(G21:G33)</f>
        <v>0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ht="12.75" customHeight="1">
      <c r="A35" s="51" t="s">
        <v>38</v>
      </c>
      <c r="B35" s="8"/>
      <c r="C35" s="8"/>
      <c r="D35" s="8"/>
      <c r="E35" s="8"/>
      <c r="F35" s="52"/>
      <c r="G35" s="53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ht="12.75" customHeight="1">
      <c r="A36" s="36">
        <f>'Budget-DETAIL'!A118</f>
        <v>60</v>
      </c>
      <c r="B36" s="37" t="s">
        <v>39</v>
      </c>
      <c r="C36" s="12"/>
      <c r="D36" s="12"/>
      <c r="E36" s="28"/>
      <c r="F36" s="38"/>
      <c r="G36" s="54">
        <f>'Budget-DETAIL'!G126</f>
        <v>0</v>
      </c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ht="13.5" customHeight="1">
      <c r="A37" s="36">
        <f>'Budget-DETAIL'!A133</f>
        <v>62</v>
      </c>
      <c r="B37" s="37" t="s">
        <v>40</v>
      </c>
      <c r="C37" s="12"/>
      <c r="D37" s="12"/>
      <c r="E37" s="28"/>
      <c r="F37" s="40"/>
      <c r="G37" s="54">
        <f>'Budget-DETAIL'!G133</f>
        <v>0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ht="13.5" customHeight="1">
      <c r="A38" s="55" t="s">
        <v>41</v>
      </c>
      <c r="B38" s="56"/>
      <c r="C38" s="56"/>
      <c r="D38" s="56"/>
      <c r="E38" s="56"/>
      <c r="F38" s="57"/>
      <c r="G38" s="45">
        <f>SUM(G36:G37)</f>
        <v>0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ht="13.5" customHeight="1">
      <c r="A39" s="58" t="s">
        <v>42</v>
      </c>
      <c r="B39" s="59"/>
      <c r="C39" s="59"/>
      <c r="D39" s="59"/>
      <c r="E39" s="59"/>
      <c r="F39" s="60"/>
      <c r="G39" s="45">
        <f>G38+G34</f>
        <v>0</v>
      </c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ht="12.75" customHeight="1">
      <c r="A40" s="51" t="s">
        <v>43</v>
      </c>
      <c r="B40" s="8"/>
      <c r="C40" s="8"/>
      <c r="D40" s="8"/>
      <c r="E40" s="8"/>
      <c r="F40" s="52"/>
      <c r="G40" s="53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ht="12.75" customHeight="1">
      <c r="A41" s="36">
        <f>'Budget-DETAIL'!A147</f>
        <v>70</v>
      </c>
      <c r="B41" s="37" t="s">
        <v>44</v>
      </c>
      <c r="C41" s="12"/>
      <c r="D41" s="12"/>
      <c r="E41" s="28"/>
      <c r="F41" s="38"/>
      <c r="G41" s="54">
        <f>'Budget-DETAIL'!G147</f>
        <v>0</v>
      </c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ht="13.5" customHeight="1">
      <c r="A42" s="36">
        <f>'Budget-DETAIL'!A154</f>
        <v>72</v>
      </c>
      <c r="B42" s="37" t="s">
        <v>45</v>
      </c>
      <c r="C42" s="12"/>
      <c r="D42" s="12"/>
      <c r="E42" s="28"/>
      <c r="F42" s="40"/>
      <c r="G42" s="54">
        <f>'Budget-DETAIL'!G154</f>
        <v>0</v>
      </c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ht="13.5" customHeight="1">
      <c r="A43" s="43" t="s">
        <v>46</v>
      </c>
      <c r="B43" s="12"/>
      <c r="C43" s="12"/>
      <c r="D43" s="12"/>
      <c r="E43" s="12"/>
      <c r="F43" s="44"/>
      <c r="G43" s="45">
        <f>SUM(G41:G42)</f>
        <v>0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ht="13.5" hidden="1" customHeight="1">
      <c r="A44" s="61"/>
      <c r="B44" s="62" t="s">
        <v>47</v>
      </c>
      <c r="C44" s="12"/>
      <c r="D44" s="12"/>
      <c r="E44" s="28"/>
      <c r="F44" s="63"/>
      <c r="G44" s="45">
        <f>G19+G34+G38+G43</f>
        <v>0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ht="12.75" customHeight="1">
      <c r="A45" s="51" t="s">
        <v>48</v>
      </c>
      <c r="B45" s="8"/>
      <c r="C45" s="8"/>
      <c r="D45" s="8"/>
      <c r="E45" s="8"/>
      <c r="F45" s="52"/>
      <c r="G45" s="53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13.5" customHeight="1">
      <c r="A46" s="36">
        <f>'Budget-DETAIL'!A163</f>
        <v>80</v>
      </c>
      <c r="B46" s="37" t="s">
        <v>49</v>
      </c>
      <c r="C46" s="12"/>
      <c r="D46" s="12"/>
      <c r="E46" s="28"/>
      <c r="F46" s="38"/>
      <c r="G46" s="54">
        <f>'Budget-DETAIL'!G163</f>
        <v>0</v>
      </c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ht="13.5" customHeight="1">
      <c r="A47" s="43" t="s">
        <v>48</v>
      </c>
      <c r="B47" s="12"/>
      <c r="C47" s="12"/>
      <c r="D47" s="12"/>
      <c r="E47" s="12"/>
      <c r="F47" s="44"/>
      <c r="G47" s="45">
        <f>'Budget-DETAIL'!G164</f>
        <v>0</v>
      </c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ht="12.0" customHeight="1">
      <c r="A48" s="43" t="s">
        <v>50</v>
      </c>
      <c r="B48" s="12"/>
      <c r="C48" s="12"/>
      <c r="D48" s="12"/>
      <c r="E48" s="12"/>
      <c r="F48" s="44"/>
      <c r="G48" s="45">
        <f>G47+G43+G38+G34+G19</f>
        <v>0</v>
      </c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ht="12.75" customHeight="1">
      <c r="A49" s="51" t="s">
        <v>51</v>
      </c>
      <c r="B49" s="8"/>
      <c r="C49" s="8"/>
      <c r="D49" s="8"/>
      <c r="E49" s="8"/>
      <c r="F49" s="52"/>
      <c r="G49" s="53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ht="13.5" customHeight="1">
      <c r="A50" s="36">
        <f>'Budget-DETAIL'!A176</f>
        <v>90</v>
      </c>
      <c r="B50" s="37" t="str">
        <f>'Budget-DETAIL'!B168</f>
        <v>FILM FESTIVAL ENTRY FEE COSTS</v>
      </c>
      <c r="C50" s="12"/>
      <c r="D50" s="12"/>
      <c r="E50" s="28"/>
      <c r="F50" s="40"/>
      <c r="G50" s="54">
        <f>'Budget-DETAIL'!G176</f>
        <v>0</v>
      </c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ht="13.5" customHeight="1">
      <c r="A51" s="43" t="s">
        <v>52</v>
      </c>
      <c r="B51" s="12"/>
      <c r="C51" s="12"/>
      <c r="D51" s="12"/>
      <c r="E51" s="12"/>
      <c r="F51" s="44"/>
      <c r="G51" s="45">
        <f>SUM(G50)</f>
        <v>0</v>
      </c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ht="6.0" customHeight="1">
      <c r="A52" s="36"/>
      <c r="B52" s="64"/>
      <c r="C52" s="64"/>
      <c r="D52" s="64"/>
      <c r="E52" s="64"/>
      <c r="F52" s="65"/>
      <c r="G52" s="66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ht="13.5" customHeight="1">
      <c r="A53" s="43" t="s">
        <v>53</v>
      </c>
      <c r="B53" s="12"/>
      <c r="C53" s="12"/>
      <c r="D53" s="12"/>
      <c r="E53" s="12"/>
      <c r="F53" s="44"/>
      <c r="G53" s="45">
        <f>G51+G48</f>
        <v>0</v>
      </c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ht="6.0" customHeight="1">
      <c r="A54" s="67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68" t="s">
        <v>54</v>
      </c>
      <c r="B55" s="69"/>
      <c r="C55" s="69"/>
      <c r="D55" s="70"/>
      <c r="E55" s="70"/>
      <c r="F55" s="70"/>
      <c r="G55" s="70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70"/>
      <c r="B56" s="69"/>
      <c r="C56" s="69"/>
      <c r="D56" s="70"/>
      <c r="E56" s="70"/>
      <c r="F56" s="70"/>
      <c r="G56" s="70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8">
    <mergeCell ref="D9:F10"/>
    <mergeCell ref="G9:G10"/>
    <mergeCell ref="C1:D1"/>
    <mergeCell ref="C2:G2"/>
    <mergeCell ref="C3:G3"/>
    <mergeCell ref="C5:E5"/>
    <mergeCell ref="C6:E6"/>
    <mergeCell ref="C7:E7"/>
    <mergeCell ref="B9:C10"/>
    <mergeCell ref="B13:E13"/>
    <mergeCell ref="B15:E15"/>
    <mergeCell ref="B16:E16"/>
    <mergeCell ref="B17:E17"/>
    <mergeCell ref="B18:E18"/>
    <mergeCell ref="A19:F19"/>
    <mergeCell ref="A20:F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  <mergeCell ref="A34:F34"/>
    <mergeCell ref="A35:F35"/>
    <mergeCell ref="B36:E36"/>
    <mergeCell ref="B37:E37"/>
    <mergeCell ref="A38:F38"/>
    <mergeCell ref="A39:F39"/>
    <mergeCell ref="A40:F40"/>
    <mergeCell ref="B41:E41"/>
    <mergeCell ref="A49:F49"/>
    <mergeCell ref="B50:E50"/>
    <mergeCell ref="A51:F51"/>
    <mergeCell ref="A53:F53"/>
    <mergeCell ref="B42:E42"/>
    <mergeCell ref="A43:F43"/>
    <mergeCell ref="B44:E44"/>
    <mergeCell ref="A45:F45"/>
    <mergeCell ref="B46:E46"/>
    <mergeCell ref="A47:F47"/>
    <mergeCell ref="A48:F48"/>
  </mergeCells>
  <printOptions/>
  <pageMargins bottom="0.75" footer="0.0" header="0.0" left="0.7" right="0.7" top="0.75"/>
  <pageSetup orientation="landscape"/>
  <headerFooter>
    <oddHeader>&amp;LTop Sheet Budget&amp;CFilm 4ward&amp;RFilmPEI - Short Film Program</oddHeader>
    <oddFooter>&amp;LFilmPEI&amp;CFilm 4ward&amp;RPage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29"/>
    <col customWidth="1" min="2" max="2" width="42.0"/>
    <col customWidth="1" min="3" max="3" width="5.43"/>
    <col customWidth="1" min="4" max="4" width="8.14"/>
    <col customWidth="1" min="5" max="5" width="8.57"/>
    <col customWidth="1" min="6" max="6" width="15.86"/>
    <col customWidth="1" min="7" max="7" width="13.14"/>
    <col customWidth="1" min="8" max="26" width="10.0"/>
  </cols>
  <sheetData>
    <row r="1" ht="18.75" customHeight="1">
      <c r="A1" s="10" t="s">
        <v>1</v>
      </c>
      <c r="B1" s="71" t="str">
        <f>'Budget-TOP SHEET'!C2</f>
        <v/>
      </c>
      <c r="C1" s="72"/>
      <c r="D1" s="72"/>
      <c r="E1" s="2" t="s">
        <v>0</v>
      </c>
      <c r="F1" s="73" t="str">
        <f>'Budget-TOP SHEET'!G1</f>
        <v/>
      </c>
      <c r="G1" s="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3"/>
      <c r="B2" s="3"/>
      <c r="C2" s="3"/>
      <c r="D2" s="3"/>
      <c r="E2" s="2" t="s">
        <v>55</v>
      </c>
      <c r="F2" s="74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75"/>
      <c r="B3" s="76"/>
      <c r="C3" s="77"/>
      <c r="D3" s="77"/>
      <c r="E3" s="78" t="s">
        <v>56</v>
      </c>
      <c r="F3" s="79"/>
      <c r="G3" s="8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81"/>
      <c r="B4" s="82"/>
      <c r="C4" s="77"/>
      <c r="D4" s="77"/>
      <c r="E4" s="78" t="s">
        <v>57</v>
      </c>
      <c r="F4" s="83"/>
      <c r="G4" s="7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84" t="s">
        <v>14</v>
      </c>
      <c r="B5" s="85" t="s">
        <v>58</v>
      </c>
      <c r="C5" s="86" t="s">
        <v>59</v>
      </c>
      <c r="D5" s="86" t="s">
        <v>60</v>
      </c>
      <c r="E5" s="86" t="s">
        <v>61</v>
      </c>
      <c r="F5" s="87" t="s">
        <v>62</v>
      </c>
      <c r="G5" s="88" t="s">
        <v>63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75" customHeight="1">
      <c r="A6" s="89">
        <v>1.0</v>
      </c>
      <c r="B6" s="90" t="s">
        <v>64</v>
      </c>
      <c r="C6" s="35"/>
      <c r="D6" s="35"/>
      <c r="E6" s="35"/>
      <c r="F6" s="35"/>
      <c r="G6" s="91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ht="13.5" customHeight="1">
      <c r="A7" s="92"/>
      <c r="B7" s="93" t="s">
        <v>65</v>
      </c>
      <c r="C7" s="94">
        <v>1.0</v>
      </c>
      <c r="D7" s="94">
        <v>1.0</v>
      </c>
      <c r="E7" s="95" t="s">
        <v>66</v>
      </c>
      <c r="F7" s="96">
        <v>1.0</v>
      </c>
      <c r="G7" s="97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3.5" customHeight="1">
      <c r="A8" s="98">
        <v>1.0</v>
      </c>
      <c r="B8" s="99" t="s">
        <v>67</v>
      </c>
      <c r="C8" s="100"/>
      <c r="D8" s="101"/>
      <c r="E8" s="101"/>
      <c r="F8" s="102"/>
      <c r="G8" s="103">
        <f>SUM(G7)</f>
        <v>0</v>
      </c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8.75" customHeight="1">
      <c r="A9" s="89">
        <v>2.0</v>
      </c>
      <c r="B9" s="90" t="s">
        <v>68</v>
      </c>
      <c r="C9" s="35"/>
      <c r="D9" s="35"/>
      <c r="E9" s="35"/>
      <c r="F9" s="91"/>
      <c r="G9" s="91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ht="13.5" customHeight="1">
      <c r="A10" s="92"/>
      <c r="B10" s="93" t="s">
        <v>69</v>
      </c>
      <c r="C10" s="94">
        <v>1.0</v>
      </c>
      <c r="D10" s="94">
        <v>1.0</v>
      </c>
      <c r="E10" s="95" t="s">
        <v>66</v>
      </c>
      <c r="F10" s="96">
        <v>1.0</v>
      </c>
      <c r="G10" s="97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5" customHeight="1">
      <c r="A11" s="92"/>
      <c r="B11" s="93" t="s">
        <v>70</v>
      </c>
      <c r="C11" s="94">
        <v>1.0</v>
      </c>
      <c r="D11" s="94">
        <v>1.0</v>
      </c>
      <c r="E11" s="95" t="s">
        <v>66</v>
      </c>
      <c r="F11" s="96">
        <v>0.0</v>
      </c>
      <c r="G11" s="97">
        <f>C11*D11*F11</f>
        <v>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7.75" customHeight="1">
      <c r="A12" s="98">
        <v>2.0</v>
      </c>
      <c r="B12" s="99" t="s">
        <v>71</v>
      </c>
      <c r="C12" s="100"/>
      <c r="D12" s="101"/>
      <c r="E12" s="101"/>
      <c r="F12" s="102"/>
      <c r="G12" s="103">
        <f>SUM(G10:G11)</f>
        <v>0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75" customHeight="1">
      <c r="A13" s="89">
        <v>4.0</v>
      </c>
      <c r="B13" s="90" t="s">
        <v>72</v>
      </c>
      <c r="C13" s="35"/>
      <c r="D13" s="35"/>
      <c r="E13" s="35"/>
      <c r="F13" s="91"/>
      <c r="G13" s="91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3.5" customHeight="1">
      <c r="A14" s="92"/>
      <c r="B14" s="93" t="s">
        <v>73</v>
      </c>
      <c r="C14" s="104">
        <v>1.0</v>
      </c>
      <c r="D14" s="105">
        <v>1.0</v>
      </c>
      <c r="E14" s="106" t="s">
        <v>66</v>
      </c>
      <c r="F14" s="107">
        <f>G115+G135</f>
        <v>0</v>
      </c>
      <c r="G14" s="107">
        <f t="shared" ref="G14:G15" si="1">C14*D14*F14</f>
        <v>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3.5" customHeight="1">
      <c r="A15" s="92"/>
      <c r="B15" s="108" t="s">
        <v>74</v>
      </c>
      <c r="C15" s="94">
        <v>1.0</v>
      </c>
      <c r="D15" s="94">
        <v>1.0</v>
      </c>
      <c r="E15" s="95" t="s">
        <v>75</v>
      </c>
      <c r="F15" s="96">
        <v>0.0</v>
      </c>
      <c r="G15" s="97">
        <f t="shared" si="1"/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3.5" customHeight="1">
      <c r="A16" s="98">
        <v>4.0</v>
      </c>
      <c r="B16" s="99" t="s">
        <v>76</v>
      </c>
      <c r="C16" s="100"/>
      <c r="D16" s="101"/>
      <c r="E16" s="101"/>
      <c r="F16" s="102"/>
      <c r="G16" s="103">
        <f>SUM(G14:G15)</f>
        <v>0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75" customHeight="1">
      <c r="A17" s="89">
        <v>5.0</v>
      </c>
      <c r="B17" s="90" t="s">
        <v>77</v>
      </c>
      <c r="C17" s="35"/>
      <c r="D17" s="35"/>
      <c r="E17" s="35"/>
      <c r="F17" s="91"/>
      <c r="G17" s="91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3.5" customHeight="1">
      <c r="A18" s="92"/>
      <c r="B18" s="93" t="s">
        <v>78</v>
      </c>
      <c r="C18" s="94">
        <v>1.0</v>
      </c>
      <c r="D18" s="94">
        <v>1.0</v>
      </c>
      <c r="E18" s="95" t="s">
        <v>66</v>
      </c>
      <c r="F18" s="96">
        <v>0.0</v>
      </c>
      <c r="G18" s="97">
        <f t="shared" ref="G18:G19" si="2">C18*D18*F18</f>
        <v>0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3.5" customHeight="1">
      <c r="A19" s="92"/>
      <c r="B19" s="108" t="s">
        <v>74</v>
      </c>
      <c r="C19" s="94">
        <v>1.0</v>
      </c>
      <c r="D19" s="94">
        <v>1.0</v>
      </c>
      <c r="E19" s="95" t="s">
        <v>75</v>
      </c>
      <c r="F19" s="96">
        <v>0.0</v>
      </c>
      <c r="G19" s="97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7.75" customHeight="1">
      <c r="A20" s="109">
        <v>5.0</v>
      </c>
      <c r="B20" s="99" t="s">
        <v>79</v>
      </c>
      <c r="C20" s="100"/>
      <c r="D20" s="101"/>
      <c r="E20" s="101"/>
      <c r="F20" s="110"/>
      <c r="G20" s="103">
        <f>SUM(G18)</f>
        <v>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75"/>
      <c r="B21" s="82"/>
      <c r="C21" s="77"/>
      <c r="D21" s="77"/>
      <c r="E21" s="78"/>
      <c r="F21" s="77"/>
      <c r="G21" s="111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0" customHeight="1">
      <c r="A22" s="43" t="s">
        <v>22</v>
      </c>
      <c r="B22" s="12"/>
      <c r="C22" s="12"/>
      <c r="D22" s="12"/>
      <c r="E22" s="12"/>
      <c r="F22" s="28"/>
      <c r="G22" s="103">
        <f>G20+G16+G12+G8</f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75"/>
      <c r="B23" s="82"/>
      <c r="C23" s="77"/>
      <c r="D23" s="77"/>
      <c r="E23" s="78"/>
      <c r="F23" s="77"/>
      <c r="G23" s="111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84" t="s">
        <v>14</v>
      </c>
      <c r="B24" s="85" t="s">
        <v>58</v>
      </c>
      <c r="C24" s="86" t="s">
        <v>59</v>
      </c>
      <c r="D24" s="86" t="s">
        <v>60</v>
      </c>
      <c r="E24" s="86" t="s">
        <v>61</v>
      </c>
      <c r="F24" s="87" t="s">
        <v>62</v>
      </c>
      <c r="G24" s="112" t="s">
        <v>63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3.5" customHeight="1">
      <c r="A25" s="89">
        <v>10.0</v>
      </c>
      <c r="B25" s="113" t="s">
        <v>80</v>
      </c>
      <c r="C25" s="35"/>
      <c r="D25" s="35"/>
      <c r="E25" s="35"/>
      <c r="F25" s="35"/>
      <c r="G25" s="91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7.75" customHeight="1">
      <c r="A26" s="92"/>
      <c r="B26" s="93" t="s">
        <v>81</v>
      </c>
      <c r="C26" s="94">
        <v>1.0</v>
      </c>
      <c r="D26" s="94" t="str">
        <f t="shared" ref="D26:D29" si="3">F$2</f>
        <v/>
      </c>
      <c r="E26" s="95" t="s">
        <v>82</v>
      </c>
      <c r="F26" s="96">
        <v>0.0</v>
      </c>
      <c r="G26" s="97">
        <f t="shared" ref="G26:G29" si="4">C26*D26*F26</f>
        <v>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7.75" customHeight="1">
      <c r="A27" s="92"/>
      <c r="B27" s="93" t="s">
        <v>81</v>
      </c>
      <c r="C27" s="94">
        <v>1.0</v>
      </c>
      <c r="D27" s="94" t="str">
        <f t="shared" si="3"/>
        <v/>
      </c>
      <c r="E27" s="95" t="s">
        <v>82</v>
      </c>
      <c r="F27" s="96">
        <v>0.0</v>
      </c>
      <c r="G27" s="97">
        <f t="shared" si="4"/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7.75" customHeight="1">
      <c r="A28" s="92"/>
      <c r="B28" s="93" t="s">
        <v>81</v>
      </c>
      <c r="C28" s="94">
        <v>1.0</v>
      </c>
      <c r="D28" s="94" t="str">
        <f t="shared" si="3"/>
        <v/>
      </c>
      <c r="E28" s="95" t="s">
        <v>82</v>
      </c>
      <c r="F28" s="96">
        <v>0.0</v>
      </c>
      <c r="G28" s="97">
        <f t="shared" si="4"/>
        <v>0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3.5" customHeight="1">
      <c r="A29" s="92"/>
      <c r="B29" s="108" t="s">
        <v>74</v>
      </c>
      <c r="C29" s="94">
        <v>1.0</v>
      </c>
      <c r="D29" s="94" t="str">
        <f t="shared" si="3"/>
        <v/>
      </c>
      <c r="E29" s="95" t="s">
        <v>75</v>
      </c>
      <c r="F29" s="96">
        <v>0.0</v>
      </c>
      <c r="G29" s="97">
        <f t="shared" si="4"/>
        <v>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3.5" customHeight="1">
      <c r="A30" s="109">
        <v>10.0</v>
      </c>
      <c r="B30" s="99" t="s">
        <v>83</v>
      </c>
      <c r="C30" s="100"/>
      <c r="D30" s="101"/>
      <c r="E30" s="101"/>
      <c r="F30" s="102"/>
      <c r="G30" s="103">
        <f>SUM(G26:G29)</f>
        <v>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3.5" customHeight="1">
      <c r="A31" s="89">
        <v>12.0</v>
      </c>
      <c r="B31" s="113" t="s">
        <v>84</v>
      </c>
      <c r="C31" s="35"/>
      <c r="D31" s="35"/>
      <c r="E31" s="35"/>
      <c r="F31" s="91"/>
      <c r="G31" s="91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3.5" customHeight="1">
      <c r="A32" s="92"/>
      <c r="B32" s="93" t="s">
        <v>85</v>
      </c>
      <c r="C32" s="94">
        <v>1.0</v>
      </c>
      <c r="D32" s="94">
        <f t="shared" ref="D32:D33" si="5">SUM(F$2:F$4)</f>
        <v>0</v>
      </c>
      <c r="E32" s="95" t="s">
        <v>82</v>
      </c>
      <c r="F32" s="96">
        <v>0.0</v>
      </c>
      <c r="G32" s="97">
        <f t="shared" ref="G32:G36" si="6">C32*D32*F32</f>
        <v>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3.5" customHeight="1">
      <c r="A33" s="92"/>
      <c r="B33" s="93" t="s">
        <v>86</v>
      </c>
      <c r="C33" s="94">
        <v>1.0</v>
      </c>
      <c r="D33" s="94">
        <f t="shared" si="5"/>
        <v>0</v>
      </c>
      <c r="E33" s="95" t="s">
        <v>75</v>
      </c>
      <c r="F33" s="96">
        <v>0.0</v>
      </c>
      <c r="G33" s="97">
        <f t="shared" si="6"/>
        <v>0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3.5" customHeight="1">
      <c r="A34" s="92"/>
      <c r="B34" s="93" t="s">
        <v>87</v>
      </c>
      <c r="C34" s="94">
        <v>1.0</v>
      </c>
      <c r="D34" s="94" t="str">
        <f t="shared" ref="D34:D35" si="7">F$2</f>
        <v/>
      </c>
      <c r="E34" s="95" t="s">
        <v>82</v>
      </c>
      <c r="F34" s="96">
        <v>0.0</v>
      </c>
      <c r="G34" s="97">
        <f t="shared" si="6"/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3.5" customHeight="1">
      <c r="A35" s="92"/>
      <c r="B35" s="93" t="s">
        <v>88</v>
      </c>
      <c r="C35" s="94">
        <v>1.0</v>
      </c>
      <c r="D35" s="94" t="str">
        <f t="shared" si="7"/>
        <v/>
      </c>
      <c r="E35" s="95" t="s">
        <v>82</v>
      </c>
      <c r="F35" s="96">
        <v>0.0</v>
      </c>
      <c r="G35" s="97">
        <f t="shared" si="6"/>
        <v>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3.5" customHeight="1">
      <c r="A36" s="92"/>
      <c r="B36" s="108" t="s">
        <v>74</v>
      </c>
      <c r="C36" s="94">
        <v>1.0</v>
      </c>
      <c r="D36" s="94">
        <v>1.0</v>
      </c>
      <c r="E36" s="95" t="s">
        <v>75</v>
      </c>
      <c r="F36" s="96">
        <v>0.0</v>
      </c>
      <c r="G36" s="97">
        <f t="shared" si="6"/>
        <v>0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7.75" customHeight="1">
      <c r="A37" s="109">
        <v>12.0</v>
      </c>
      <c r="B37" s="99" t="s">
        <v>89</v>
      </c>
      <c r="C37" s="100"/>
      <c r="D37" s="101"/>
      <c r="E37" s="101"/>
      <c r="F37" s="102"/>
      <c r="G37" s="103">
        <f>SUM(G32:G36)</f>
        <v>0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3.5" customHeight="1">
      <c r="A38" s="114">
        <v>13.0</v>
      </c>
      <c r="B38" s="113" t="s">
        <v>90</v>
      </c>
      <c r="C38" s="35"/>
      <c r="D38" s="35"/>
      <c r="E38" s="35"/>
      <c r="F38" s="91"/>
      <c r="G38" s="91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3.5" customHeight="1">
      <c r="A39" s="92"/>
      <c r="B39" s="93" t="s">
        <v>91</v>
      </c>
      <c r="C39" s="94">
        <v>1.0</v>
      </c>
      <c r="D39" s="94">
        <f t="shared" ref="D39:D41" si="8">SUM(F$2:F$4)</f>
        <v>0</v>
      </c>
      <c r="E39" s="95" t="s">
        <v>75</v>
      </c>
      <c r="F39" s="96">
        <v>0.0</v>
      </c>
      <c r="G39" s="97">
        <f t="shared" ref="G39:G40" si="9">C39*D39*F39</f>
        <v>0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3.5" customHeight="1">
      <c r="A40" s="92"/>
      <c r="B40" s="93" t="s">
        <v>92</v>
      </c>
      <c r="C40" s="94">
        <v>1.0</v>
      </c>
      <c r="D40" s="94">
        <f t="shared" si="8"/>
        <v>0</v>
      </c>
      <c r="E40" s="95" t="s">
        <v>75</v>
      </c>
      <c r="F40" s="96">
        <v>0.0</v>
      </c>
      <c r="G40" s="97">
        <f t="shared" si="9"/>
        <v>0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3.5" customHeight="1">
      <c r="A41" s="92"/>
      <c r="B41" s="93" t="s">
        <v>93</v>
      </c>
      <c r="C41" s="94">
        <v>1.0</v>
      </c>
      <c r="D41" s="94">
        <f t="shared" si="8"/>
        <v>0</v>
      </c>
      <c r="E41" s="95" t="s">
        <v>75</v>
      </c>
      <c r="F41" s="96">
        <v>0.0</v>
      </c>
      <c r="G41" s="97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3.5" customHeight="1">
      <c r="A42" s="92"/>
      <c r="B42" s="108" t="s">
        <v>74</v>
      </c>
      <c r="C42" s="94">
        <v>1.0</v>
      </c>
      <c r="D42" s="94">
        <v>1.0</v>
      </c>
      <c r="E42" s="95" t="s">
        <v>75</v>
      </c>
      <c r="F42" s="96">
        <v>0.0</v>
      </c>
      <c r="G42" s="97">
        <f>C42*D42*F42</f>
        <v>0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7.75" customHeight="1">
      <c r="A43" s="109">
        <v>13.0</v>
      </c>
      <c r="B43" s="99" t="s">
        <v>94</v>
      </c>
      <c r="C43" s="100"/>
      <c r="D43" s="101"/>
      <c r="E43" s="101"/>
      <c r="F43" s="102"/>
      <c r="G43" s="103">
        <f>SUM(G39:G42)</f>
        <v>0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3.5" customHeight="1">
      <c r="A44" s="114">
        <v>19.0</v>
      </c>
      <c r="B44" s="113" t="s">
        <v>95</v>
      </c>
      <c r="C44" s="35"/>
      <c r="D44" s="35"/>
      <c r="E44" s="35"/>
      <c r="F44" s="91"/>
      <c r="G44" s="9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3.5" customHeight="1">
      <c r="A45" s="92"/>
      <c r="B45" s="93" t="s">
        <v>96</v>
      </c>
      <c r="C45" s="94">
        <v>1.0</v>
      </c>
      <c r="D45" s="94" t="str">
        <f t="shared" ref="D45:D48" si="10">F$2</f>
        <v/>
      </c>
      <c r="E45" s="95" t="s">
        <v>75</v>
      </c>
      <c r="F45" s="96">
        <v>0.0</v>
      </c>
      <c r="G45" s="97">
        <f t="shared" ref="G45:G48" si="11">C45*D45*F45</f>
        <v>0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3.5" customHeight="1">
      <c r="A46" s="92"/>
      <c r="B46" s="93" t="s">
        <v>97</v>
      </c>
      <c r="C46" s="94">
        <v>1.0</v>
      </c>
      <c r="D46" s="94" t="str">
        <f t="shared" si="10"/>
        <v/>
      </c>
      <c r="E46" s="95" t="s">
        <v>75</v>
      </c>
      <c r="F46" s="96">
        <v>0.0</v>
      </c>
      <c r="G46" s="97">
        <f t="shared" si="11"/>
        <v>0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3.5" customHeight="1">
      <c r="A47" s="92"/>
      <c r="B47" s="93" t="s">
        <v>98</v>
      </c>
      <c r="C47" s="94">
        <v>1.0</v>
      </c>
      <c r="D47" s="94" t="str">
        <f t="shared" si="10"/>
        <v/>
      </c>
      <c r="E47" s="95" t="s">
        <v>75</v>
      </c>
      <c r="F47" s="96">
        <v>0.0</v>
      </c>
      <c r="G47" s="97">
        <f t="shared" si="11"/>
        <v>0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3.5" customHeight="1">
      <c r="A48" s="115"/>
      <c r="B48" s="108" t="s">
        <v>74</v>
      </c>
      <c r="C48" s="94">
        <v>1.0</v>
      </c>
      <c r="D48" s="94" t="str">
        <f t="shared" si="10"/>
        <v/>
      </c>
      <c r="E48" s="95" t="s">
        <v>75</v>
      </c>
      <c r="F48" s="96">
        <v>0.0</v>
      </c>
      <c r="G48" s="97">
        <f t="shared" si="11"/>
        <v>0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7.75" customHeight="1">
      <c r="A49" s="109">
        <v>19.0</v>
      </c>
      <c r="B49" s="99" t="s">
        <v>99</v>
      </c>
      <c r="C49" s="100"/>
      <c r="D49" s="101"/>
      <c r="E49" s="101"/>
      <c r="F49" s="102"/>
      <c r="G49" s="103">
        <f>SUM(G45:G48)</f>
        <v>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3.5" customHeight="1">
      <c r="A50" s="114">
        <v>21.0</v>
      </c>
      <c r="B50" s="113" t="s">
        <v>100</v>
      </c>
      <c r="C50" s="35"/>
      <c r="D50" s="35"/>
      <c r="E50" s="35"/>
      <c r="F50" s="91"/>
      <c r="G50" s="9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3.5" customHeight="1">
      <c r="A51" s="92"/>
      <c r="B51" s="93" t="s">
        <v>101</v>
      </c>
      <c r="C51" s="94">
        <v>1.0</v>
      </c>
      <c r="D51" s="94" t="str">
        <f t="shared" ref="D51:D59" si="12">F$2</f>
        <v/>
      </c>
      <c r="E51" s="95" t="s">
        <v>102</v>
      </c>
      <c r="F51" s="96">
        <v>0.0</v>
      </c>
      <c r="G51" s="97">
        <f t="shared" ref="G51:G59" si="13">C51*D51*F51</f>
        <v>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3.5" customHeight="1">
      <c r="A52" s="92"/>
      <c r="B52" s="93" t="s">
        <v>103</v>
      </c>
      <c r="C52" s="94">
        <v>1.0</v>
      </c>
      <c r="D52" s="94" t="str">
        <f t="shared" si="12"/>
        <v/>
      </c>
      <c r="E52" s="95" t="s">
        <v>102</v>
      </c>
      <c r="F52" s="96">
        <v>0.0</v>
      </c>
      <c r="G52" s="97">
        <f t="shared" si="13"/>
        <v>0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3.5" customHeight="1">
      <c r="A53" s="92"/>
      <c r="B53" s="93" t="s">
        <v>104</v>
      </c>
      <c r="C53" s="94">
        <v>1.0</v>
      </c>
      <c r="D53" s="94" t="str">
        <f t="shared" si="12"/>
        <v/>
      </c>
      <c r="E53" s="95" t="s">
        <v>102</v>
      </c>
      <c r="F53" s="96">
        <v>0.0</v>
      </c>
      <c r="G53" s="97">
        <f t="shared" si="13"/>
        <v>0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3.5" customHeight="1">
      <c r="A54" s="92"/>
      <c r="B54" s="93" t="s">
        <v>105</v>
      </c>
      <c r="C54" s="94">
        <v>1.0</v>
      </c>
      <c r="D54" s="94" t="str">
        <f t="shared" si="12"/>
        <v/>
      </c>
      <c r="E54" s="95" t="s">
        <v>102</v>
      </c>
      <c r="F54" s="96">
        <v>0.0</v>
      </c>
      <c r="G54" s="97">
        <f t="shared" si="13"/>
        <v>0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3.5" customHeight="1">
      <c r="A55" s="92"/>
      <c r="B55" s="93" t="s">
        <v>106</v>
      </c>
      <c r="C55" s="94">
        <v>1.0</v>
      </c>
      <c r="D55" s="94" t="str">
        <f t="shared" si="12"/>
        <v/>
      </c>
      <c r="E55" s="95" t="s">
        <v>102</v>
      </c>
      <c r="F55" s="96">
        <v>0.0</v>
      </c>
      <c r="G55" s="97">
        <f t="shared" si="13"/>
        <v>0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3.5" customHeight="1">
      <c r="A56" s="92"/>
      <c r="B56" s="93" t="s">
        <v>107</v>
      </c>
      <c r="C56" s="94">
        <v>1.0</v>
      </c>
      <c r="D56" s="94" t="str">
        <f t="shared" si="12"/>
        <v/>
      </c>
      <c r="E56" s="95" t="s">
        <v>102</v>
      </c>
      <c r="F56" s="96">
        <v>0.0</v>
      </c>
      <c r="G56" s="97">
        <f t="shared" si="13"/>
        <v>0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3.5" customHeight="1">
      <c r="A57" s="92"/>
      <c r="B57" s="93" t="s">
        <v>108</v>
      </c>
      <c r="C57" s="94">
        <v>1.0</v>
      </c>
      <c r="D57" s="94" t="str">
        <f t="shared" si="12"/>
        <v/>
      </c>
      <c r="E57" s="95" t="s">
        <v>102</v>
      </c>
      <c r="F57" s="96">
        <v>0.0</v>
      </c>
      <c r="G57" s="97">
        <f t="shared" si="13"/>
        <v>0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3.5" customHeight="1">
      <c r="A58" s="92"/>
      <c r="B58" s="93" t="s">
        <v>109</v>
      </c>
      <c r="C58" s="94">
        <v>1.0</v>
      </c>
      <c r="D58" s="94" t="str">
        <f t="shared" si="12"/>
        <v/>
      </c>
      <c r="E58" s="95" t="s">
        <v>102</v>
      </c>
      <c r="F58" s="96">
        <v>0.0</v>
      </c>
      <c r="G58" s="97">
        <f t="shared" si="13"/>
        <v>0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3.5" customHeight="1">
      <c r="A59" s="115"/>
      <c r="B59" s="108" t="s">
        <v>74</v>
      </c>
      <c r="C59" s="94">
        <v>1.0</v>
      </c>
      <c r="D59" s="94" t="str">
        <f t="shared" si="12"/>
        <v/>
      </c>
      <c r="E59" s="95" t="s">
        <v>102</v>
      </c>
      <c r="F59" s="96">
        <v>0.0</v>
      </c>
      <c r="G59" s="97">
        <f t="shared" si="13"/>
        <v>0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7.75" customHeight="1">
      <c r="A60" s="109">
        <v>21.0</v>
      </c>
      <c r="B60" s="99" t="s">
        <v>110</v>
      </c>
      <c r="C60" s="100"/>
      <c r="D60" s="101"/>
      <c r="E60" s="101"/>
      <c r="F60" s="102"/>
      <c r="G60" s="103">
        <f>SUM(G51:G59)</f>
        <v>0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3.5" customHeight="1">
      <c r="A61" s="114">
        <v>28.0</v>
      </c>
      <c r="B61" s="113" t="s">
        <v>111</v>
      </c>
      <c r="C61" s="35"/>
      <c r="D61" s="35"/>
      <c r="E61" s="35"/>
      <c r="F61" s="91"/>
      <c r="G61" s="9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27.75" customHeight="1">
      <c r="A62" s="92"/>
      <c r="B62" s="93" t="s">
        <v>112</v>
      </c>
      <c r="C62" s="94">
        <v>1.0</v>
      </c>
      <c r="D62" s="94">
        <v>1.0</v>
      </c>
      <c r="E62" s="95" t="s">
        <v>75</v>
      </c>
      <c r="F62" s="96">
        <v>0.0</v>
      </c>
      <c r="G62" s="97">
        <f t="shared" ref="G62:G65" si="14">C62*D62*F62</f>
        <v>0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27.75" customHeight="1">
      <c r="A63" s="92"/>
      <c r="B63" s="93" t="s">
        <v>113</v>
      </c>
      <c r="C63" s="94">
        <v>1.0</v>
      </c>
      <c r="D63" s="94">
        <v>1.0</v>
      </c>
      <c r="E63" s="95" t="s">
        <v>75</v>
      </c>
      <c r="F63" s="96">
        <v>0.0</v>
      </c>
      <c r="G63" s="97">
        <f t="shared" si="14"/>
        <v>0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3.5" customHeight="1">
      <c r="A64" s="92"/>
      <c r="B64" s="93" t="s">
        <v>114</v>
      </c>
      <c r="C64" s="94">
        <v>1.0</v>
      </c>
      <c r="D64" s="94">
        <v>1.0</v>
      </c>
      <c r="E64" s="95" t="s">
        <v>75</v>
      </c>
      <c r="F64" s="96">
        <v>0.0</v>
      </c>
      <c r="G64" s="97">
        <f t="shared" si="14"/>
        <v>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3.5" customHeight="1">
      <c r="A65" s="115"/>
      <c r="B65" s="108" t="s">
        <v>74</v>
      </c>
      <c r="C65" s="94">
        <v>1.0</v>
      </c>
      <c r="D65" s="94">
        <v>1.0</v>
      </c>
      <c r="E65" s="95" t="s">
        <v>75</v>
      </c>
      <c r="F65" s="96">
        <v>0.0</v>
      </c>
      <c r="G65" s="97">
        <f t="shared" si="14"/>
        <v>0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3.5" customHeight="1">
      <c r="A66" s="109">
        <v>28.0</v>
      </c>
      <c r="B66" s="99" t="s">
        <v>115</v>
      </c>
      <c r="C66" s="100"/>
      <c r="D66" s="101"/>
      <c r="E66" s="101"/>
      <c r="F66" s="102"/>
      <c r="G66" s="103">
        <f>SUM(G62:G65)</f>
        <v>0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3.5" customHeight="1">
      <c r="A67" s="114">
        <v>31.0</v>
      </c>
      <c r="B67" s="113" t="s">
        <v>116</v>
      </c>
      <c r="C67" s="35"/>
      <c r="D67" s="35"/>
      <c r="E67" s="35"/>
      <c r="F67" s="91"/>
      <c r="G67" s="9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3.5" customHeight="1">
      <c r="A68" s="92"/>
      <c r="B68" s="93" t="s">
        <v>117</v>
      </c>
      <c r="C68" s="94">
        <v>1.0</v>
      </c>
      <c r="D68" s="94">
        <v>1.0</v>
      </c>
      <c r="E68" s="95" t="s">
        <v>75</v>
      </c>
      <c r="F68" s="96">
        <v>0.0</v>
      </c>
      <c r="G68" s="97">
        <f t="shared" ref="G68:G71" si="15">C68*D68*F68</f>
        <v>0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3.5" customHeight="1">
      <c r="A69" s="92"/>
      <c r="B69" s="93" t="s">
        <v>118</v>
      </c>
      <c r="C69" s="94">
        <v>1.0</v>
      </c>
      <c r="D69" s="94">
        <v>1.0</v>
      </c>
      <c r="E69" s="95" t="s">
        <v>75</v>
      </c>
      <c r="F69" s="96">
        <v>0.0</v>
      </c>
      <c r="G69" s="97">
        <f t="shared" si="15"/>
        <v>0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3.5" customHeight="1">
      <c r="A70" s="92"/>
      <c r="B70" s="93" t="s">
        <v>119</v>
      </c>
      <c r="C70" s="94">
        <v>1.0</v>
      </c>
      <c r="D70" s="94">
        <v>1.0</v>
      </c>
      <c r="E70" s="95" t="s">
        <v>75</v>
      </c>
      <c r="F70" s="96">
        <v>0.0</v>
      </c>
      <c r="G70" s="97">
        <f t="shared" si="15"/>
        <v>0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3.5" customHeight="1">
      <c r="A71" s="92"/>
      <c r="B71" s="108" t="s">
        <v>74</v>
      </c>
      <c r="C71" s="94">
        <v>1.0</v>
      </c>
      <c r="D71" s="94">
        <v>1.0</v>
      </c>
      <c r="E71" s="95" t="s">
        <v>75</v>
      </c>
      <c r="F71" s="96">
        <v>0.0</v>
      </c>
      <c r="G71" s="97">
        <f t="shared" si="15"/>
        <v>0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3.5" customHeight="1">
      <c r="A72" s="109">
        <v>31.0</v>
      </c>
      <c r="B72" s="99" t="s">
        <v>120</v>
      </c>
      <c r="C72" s="100"/>
      <c r="D72" s="101"/>
      <c r="E72" s="101"/>
      <c r="F72" s="102"/>
      <c r="G72" s="103">
        <f>SUM(G68:G71)</f>
        <v>0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ht="13.5" customHeight="1">
      <c r="A73" s="114">
        <v>32.0</v>
      </c>
      <c r="B73" s="113" t="s">
        <v>121</v>
      </c>
      <c r="C73" s="35"/>
      <c r="D73" s="35"/>
      <c r="E73" s="35"/>
      <c r="F73" s="91"/>
      <c r="G73" s="91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ht="13.5" customHeight="1">
      <c r="A74" s="92"/>
      <c r="B74" s="93" t="s">
        <v>122</v>
      </c>
      <c r="C74" s="94">
        <v>1.0</v>
      </c>
      <c r="D74" s="94" t="str">
        <f t="shared" ref="D74:D75" si="16">F$2</f>
        <v/>
      </c>
      <c r="E74" s="95" t="s">
        <v>82</v>
      </c>
      <c r="F74" s="96">
        <v>0.0</v>
      </c>
      <c r="G74" s="97">
        <f t="shared" ref="G74:G76" si="17">C74*D74*F74</f>
        <v>0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ht="13.5" customHeight="1">
      <c r="A75" s="92"/>
      <c r="B75" s="93" t="s">
        <v>123</v>
      </c>
      <c r="C75" s="94">
        <v>1.0</v>
      </c>
      <c r="D75" s="94" t="str">
        <f t="shared" si="16"/>
        <v/>
      </c>
      <c r="E75" s="95" t="s">
        <v>82</v>
      </c>
      <c r="F75" s="96">
        <v>0.0</v>
      </c>
      <c r="G75" s="97">
        <f t="shared" si="17"/>
        <v>0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ht="13.5" customHeight="1">
      <c r="A76" s="92"/>
      <c r="B76" s="108" t="s">
        <v>74</v>
      </c>
      <c r="C76" s="94">
        <v>1.0</v>
      </c>
      <c r="D76" s="94">
        <v>1.0</v>
      </c>
      <c r="E76" s="95" t="s">
        <v>75</v>
      </c>
      <c r="F76" s="96">
        <v>0.0</v>
      </c>
      <c r="G76" s="97">
        <f t="shared" si="17"/>
        <v>0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ht="27.75" customHeight="1">
      <c r="A77" s="109">
        <v>32.0</v>
      </c>
      <c r="B77" s="99" t="s">
        <v>124</v>
      </c>
      <c r="C77" s="100"/>
      <c r="D77" s="101"/>
      <c r="E77" s="101"/>
      <c r="F77" s="102"/>
      <c r="G77" s="103">
        <f>SUM(G74:G76)</f>
        <v>0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ht="13.5" customHeight="1">
      <c r="A78" s="114">
        <v>34.0</v>
      </c>
      <c r="B78" s="113" t="s">
        <v>125</v>
      </c>
      <c r="C78" s="35"/>
      <c r="D78" s="35"/>
      <c r="E78" s="35"/>
      <c r="F78" s="91"/>
      <c r="G78" s="91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ht="13.5" customHeight="1">
      <c r="A79" s="92"/>
      <c r="B79" s="93" t="s">
        <v>126</v>
      </c>
      <c r="C79" s="94">
        <v>1.0</v>
      </c>
      <c r="D79" s="94" t="str">
        <f t="shared" ref="D79:D83" si="18">F$2</f>
        <v/>
      </c>
      <c r="E79" s="95" t="s">
        <v>82</v>
      </c>
      <c r="F79" s="96">
        <v>0.0</v>
      </c>
      <c r="G79" s="97">
        <f t="shared" ref="G79:G83" si="19">C79*D79*F79</f>
        <v>0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ht="13.5" customHeight="1">
      <c r="A80" s="92"/>
      <c r="B80" s="93" t="s">
        <v>127</v>
      </c>
      <c r="C80" s="94">
        <v>1.0</v>
      </c>
      <c r="D80" s="94" t="str">
        <f t="shared" si="18"/>
        <v/>
      </c>
      <c r="E80" s="95" t="s">
        <v>82</v>
      </c>
      <c r="F80" s="96">
        <v>0.0</v>
      </c>
      <c r="G80" s="97">
        <f t="shared" si="19"/>
        <v>0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ht="13.5" customHeight="1">
      <c r="A81" s="92"/>
      <c r="B81" s="93" t="s">
        <v>128</v>
      </c>
      <c r="C81" s="94">
        <v>1.0</v>
      </c>
      <c r="D81" s="94" t="str">
        <f t="shared" si="18"/>
        <v/>
      </c>
      <c r="E81" s="95" t="s">
        <v>82</v>
      </c>
      <c r="F81" s="96">
        <v>0.0</v>
      </c>
      <c r="G81" s="97">
        <f t="shared" si="19"/>
        <v>0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ht="13.5" customHeight="1">
      <c r="A82" s="92"/>
      <c r="B82" s="93" t="s">
        <v>129</v>
      </c>
      <c r="C82" s="94">
        <v>1.0</v>
      </c>
      <c r="D82" s="94" t="str">
        <f t="shared" si="18"/>
        <v/>
      </c>
      <c r="E82" s="95" t="s">
        <v>82</v>
      </c>
      <c r="F82" s="96">
        <v>0.0</v>
      </c>
      <c r="G82" s="97">
        <f t="shared" si="19"/>
        <v>0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3.5" customHeight="1">
      <c r="A83" s="92"/>
      <c r="B83" s="108" t="s">
        <v>74</v>
      </c>
      <c r="C83" s="94">
        <v>1.0</v>
      </c>
      <c r="D83" s="94" t="str">
        <f t="shared" si="18"/>
        <v/>
      </c>
      <c r="E83" s="95" t="s">
        <v>75</v>
      </c>
      <c r="F83" s="96">
        <v>0.0</v>
      </c>
      <c r="G83" s="97">
        <f t="shared" si="19"/>
        <v>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3.5" customHeight="1">
      <c r="A84" s="109">
        <v>34.0</v>
      </c>
      <c r="B84" s="99" t="s">
        <v>130</v>
      </c>
      <c r="C84" s="100"/>
      <c r="D84" s="101"/>
      <c r="E84" s="101"/>
      <c r="F84" s="102"/>
      <c r="G84" s="103">
        <f>SUM(G79:G83)</f>
        <v>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3.5" customHeight="1">
      <c r="A85" s="114">
        <v>36.0</v>
      </c>
      <c r="B85" s="113" t="s">
        <v>131</v>
      </c>
      <c r="C85" s="35"/>
      <c r="D85" s="35"/>
      <c r="E85" s="35"/>
      <c r="F85" s="91"/>
      <c r="G85" s="9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3.5" customHeight="1">
      <c r="A86" s="92"/>
      <c r="B86" s="93" t="s">
        <v>132</v>
      </c>
      <c r="C86" s="94">
        <v>1.0</v>
      </c>
      <c r="D86" s="94">
        <v>1.0</v>
      </c>
      <c r="E86" s="95" t="s">
        <v>75</v>
      </c>
      <c r="F86" s="96">
        <v>0.0</v>
      </c>
      <c r="G86" s="97">
        <f t="shared" ref="G86:G90" si="20">C86*D86*F86</f>
        <v>0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3.5" customHeight="1">
      <c r="A87" s="92"/>
      <c r="B87" s="93" t="s">
        <v>133</v>
      </c>
      <c r="C87" s="94">
        <v>1.0</v>
      </c>
      <c r="D87" s="94">
        <v>1.0</v>
      </c>
      <c r="E87" s="95" t="s">
        <v>75</v>
      </c>
      <c r="F87" s="96">
        <v>0.0</v>
      </c>
      <c r="G87" s="97">
        <f t="shared" si="20"/>
        <v>0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3.5" customHeight="1">
      <c r="A88" s="92"/>
      <c r="B88" s="93" t="s">
        <v>134</v>
      </c>
      <c r="C88" s="94">
        <v>1.0</v>
      </c>
      <c r="D88" s="94">
        <v>1.0</v>
      </c>
      <c r="E88" s="95" t="s">
        <v>75</v>
      </c>
      <c r="F88" s="96">
        <v>0.0</v>
      </c>
      <c r="G88" s="97">
        <f t="shared" si="20"/>
        <v>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3.5" customHeight="1">
      <c r="A89" s="92"/>
      <c r="B89" s="93" t="s">
        <v>135</v>
      </c>
      <c r="C89" s="94">
        <v>1.0</v>
      </c>
      <c r="D89" s="94">
        <v>1.0</v>
      </c>
      <c r="E89" s="95" t="s">
        <v>75</v>
      </c>
      <c r="F89" s="96">
        <v>0.0</v>
      </c>
      <c r="G89" s="97">
        <f t="shared" si="20"/>
        <v>0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3.5" customHeight="1">
      <c r="A90" s="92"/>
      <c r="B90" s="108" t="s">
        <v>74</v>
      </c>
      <c r="C90" s="94">
        <v>1.0</v>
      </c>
      <c r="D90" s="94">
        <v>1.0</v>
      </c>
      <c r="E90" s="95" t="s">
        <v>75</v>
      </c>
      <c r="F90" s="96">
        <v>0.0</v>
      </c>
      <c r="G90" s="97">
        <f t="shared" si="20"/>
        <v>0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3.5" customHeight="1">
      <c r="A91" s="109">
        <v>36.0</v>
      </c>
      <c r="B91" s="99" t="s">
        <v>136</v>
      </c>
      <c r="C91" s="100"/>
      <c r="D91" s="101"/>
      <c r="E91" s="101"/>
      <c r="F91" s="102"/>
      <c r="G91" s="103">
        <f>SUM(G86:G90)</f>
        <v>0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3.5" customHeight="1">
      <c r="A92" s="114">
        <v>41.0</v>
      </c>
      <c r="B92" s="113" t="s">
        <v>137</v>
      </c>
      <c r="C92" s="35"/>
      <c r="D92" s="35"/>
      <c r="E92" s="35"/>
      <c r="F92" s="91"/>
      <c r="G92" s="9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3.5" customHeight="1">
      <c r="A93" s="92"/>
      <c r="B93" s="93" t="s">
        <v>138</v>
      </c>
      <c r="C93" s="94">
        <v>1.0</v>
      </c>
      <c r="D93" s="94">
        <v>1.0</v>
      </c>
      <c r="E93" s="95" t="s">
        <v>75</v>
      </c>
      <c r="F93" s="96">
        <v>0.0</v>
      </c>
      <c r="G93" s="97">
        <f t="shared" ref="G93:G96" si="21">C93*D93*F93</f>
        <v>0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3.5" customHeight="1">
      <c r="A94" s="92"/>
      <c r="B94" s="93" t="s">
        <v>139</v>
      </c>
      <c r="C94" s="94">
        <v>1.0</v>
      </c>
      <c r="D94" s="94">
        <v>1.0</v>
      </c>
      <c r="E94" s="95" t="s">
        <v>75</v>
      </c>
      <c r="F94" s="96">
        <v>0.0</v>
      </c>
      <c r="G94" s="97">
        <f t="shared" si="21"/>
        <v>0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3.5" customHeight="1">
      <c r="A95" s="92"/>
      <c r="B95" s="93" t="s">
        <v>140</v>
      </c>
      <c r="C95" s="94">
        <v>1.0</v>
      </c>
      <c r="D95" s="94">
        <v>1.0</v>
      </c>
      <c r="E95" s="95" t="s">
        <v>75</v>
      </c>
      <c r="F95" s="96">
        <v>0.0</v>
      </c>
      <c r="G95" s="97">
        <f t="shared" si="21"/>
        <v>0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3.5" customHeight="1">
      <c r="A96" s="115"/>
      <c r="B96" s="108" t="s">
        <v>74</v>
      </c>
      <c r="C96" s="94">
        <v>1.0</v>
      </c>
      <c r="D96" s="94">
        <v>1.0</v>
      </c>
      <c r="E96" s="95" t="s">
        <v>75</v>
      </c>
      <c r="F96" s="96">
        <v>0.0</v>
      </c>
      <c r="G96" s="97">
        <f t="shared" si="21"/>
        <v>0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27.75" customHeight="1">
      <c r="A97" s="109">
        <v>41.0</v>
      </c>
      <c r="B97" s="99" t="s">
        <v>141</v>
      </c>
      <c r="C97" s="100"/>
      <c r="D97" s="101"/>
      <c r="E97" s="101"/>
      <c r="F97" s="102"/>
      <c r="G97" s="103">
        <f>SUM(G93:G96)</f>
        <v>0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3.5" customHeight="1">
      <c r="A98" s="114">
        <v>45.0</v>
      </c>
      <c r="B98" s="113" t="s">
        <v>142</v>
      </c>
      <c r="C98" s="35"/>
      <c r="D98" s="35"/>
      <c r="E98" s="35"/>
      <c r="F98" s="91"/>
      <c r="G98" s="9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27.75" customHeight="1">
      <c r="A99" s="92"/>
      <c r="B99" s="93" t="s">
        <v>143</v>
      </c>
      <c r="C99" s="94">
        <v>1.0</v>
      </c>
      <c r="D99" s="94" t="str">
        <f t="shared" ref="D99:D103" si="22">F$2</f>
        <v/>
      </c>
      <c r="E99" s="95" t="s">
        <v>82</v>
      </c>
      <c r="F99" s="96">
        <v>0.0</v>
      </c>
      <c r="G99" s="97">
        <f t="shared" ref="G99:G101" si="23">C99*D99*F99</f>
        <v>0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27.75" customHeight="1">
      <c r="A100" s="92"/>
      <c r="B100" s="93" t="s">
        <v>144</v>
      </c>
      <c r="C100" s="94">
        <v>1.0</v>
      </c>
      <c r="D100" s="94" t="str">
        <f t="shared" si="22"/>
        <v/>
      </c>
      <c r="E100" s="95" t="s">
        <v>82</v>
      </c>
      <c r="F100" s="96">
        <v>0.0</v>
      </c>
      <c r="G100" s="97">
        <f t="shared" si="23"/>
        <v>0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3.5" customHeight="1">
      <c r="A101" s="92"/>
      <c r="B101" s="93" t="s">
        <v>145</v>
      </c>
      <c r="C101" s="94">
        <v>1.0</v>
      </c>
      <c r="D101" s="94" t="str">
        <f t="shared" si="22"/>
        <v/>
      </c>
      <c r="E101" s="95" t="s">
        <v>82</v>
      </c>
      <c r="F101" s="96">
        <v>0.0</v>
      </c>
      <c r="G101" s="97">
        <f t="shared" si="23"/>
        <v>0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27.75" customHeight="1">
      <c r="A102" s="92"/>
      <c r="B102" s="93" t="s">
        <v>146</v>
      </c>
      <c r="C102" s="94">
        <v>1.0</v>
      </c>
      <c r="D102" s="94" t="str">
        <f t="shared" si="22"/>
        <v/>
      </c>
      <c r="E102" s="95" t="s">
        <v>82</v>
      </c>
      <c r="F102" s="96">
        <v>0.0</v>
      </c>
      <c r="G102" s="97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27.75" customHeight="1">
      <c r="A103" s="92"/>
      <c r="B103" s="93" t="s">
        <v>147</v>
      </c>
      <c r="C103" s="94">
        <v>1.0</v>
      </c>
      <c r="D103" s="94" t="str">
        <f t="shared" si="22"/>
        <v/>
      </c>
      <c r="E103" s="95" t="s">
        <v>82</v>
      </c>
      <c r="F103" s="96">
        <v>0.0</v>
      </c>
      <c r="G103" s="97">
        <f>C103*D103*F103</f>
        <v>0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7.75" customHeight="1">
      <c r="A104" s="92"/>
      <c r="B104" s="93" t="s">
        <v>148</v>
      </c>
      <c r="C104" s="94">
        <v>1.0</v>
      </c>
      <c r="D104" s="94">
        <v>1.0</v>
      </c>
      <c r="E104" s="95" t="s">
        <v>75</v>
      </c>
      <c r="F104" s="96">
        <v>0.0</v>
      </c>
      <c r="G104" s="97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3.5" customHeight="1">
      <c r="A105" s="115"/>
      <c r="B105" s="108" t="s">
        <v>74</v>
      </c>
      <c r="C105" s="94">
        <v>1.0</v>
      </c>
      <c r="D105" s="94">
        <v>1.0</v>
      </c>
      <c r="E105" s="95" t="s">
        <v>75</v>
      </c>
      <c r="F105" s="96">
        <v>0.0</v>
      </c>
      <c r="G105" s="97">
        <f>C105*D105*F105</f>
        <v>0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27.75" customHeight="1">
      <c r="A106" s="109">
        <v>45.0</v>
      </c>
      <c r="B106" s="99" t="s">
        <v>149</v>
      </c>
      <c r="C106" s="100"/>
      <c r="D106" s="101"/>
      <c r="E106" s="101"/>
      <c r="F106" s="102"/>
      <c r="G106" s="103">
        <f>SUM(G99:G105)</f>
        <v>0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3.5" customHeight="1">
      <c r="A107" s="114">
        <v>50.0</v>
      </c>
      <c r="B107" s="113" t="s">
        <v>150</v>
      </c>
      <c r="C107" s="35"/>
      <c r="D107" s="35"/>
      <c r="E107" s="35"/>
      <c r="F107" s="91"/>
      <c r="G107" s="9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3.5" customHeight="1">
      <c r="A108" s="92"/>
      <c r="B108" s="93" t="s">
        <v>151</v>
      </c>
      <c r="C108" s="94">
        <v>1.0</v>
      </c>
      <c r="D108" s="94">
        <v>1.0</v>
      </c>
      <c r="E108" s="95" t="s">
        <v>75</v>
      </c>
      <c r="F108" s="96">
        <v>0.0</v>
      </c>
      <c r="G108" s="97">
        <f t="shared" ref="G108:G112" si="24">C108*D108*F108</f>
        <v>0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3.5" customHeight="1">
      <c r="A109" s="92"/>
      <c r="B109" s="93" t="s">
        <v>152</v>
      </c>
      <c r="C109" s="94">
        <v>1.0</v>
      </c>
      <c r="D109" s="94">
        <v>1.0</v>
      </c>
      <c r="E109" s="95" t="s">
        <v>75</v>
      </c>
      <c r="F109" s="96">
        <v>0.0</v>
      </c>
      <c r="G109" s="97">
        <f t="shared" si="24"/>
        <v>0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3.5" customHeight="1">
      <c r="A110" s="92"/>
      <c r="B110" s="93" t="s">
        <v>153</v>
      </c>
      <c r="C110" s="94">
        <v>1.0</v>
      </c>
      <c r="D110" s="94">
        <v>1.0</v>
      </c>
      <c r="E110" s="95" t="s">
        <v>75</v>
      </c>
      <c r="F110" s="96">
        <v>0.0</v>
      </c>
      <c r="G110" s="97">
        <f t="shared" si="24"/>
        <v>0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3.5" customHeight="1">
      <c r="A111" s="92"/>
      <c r="B111" s="93" t="s">
        <v>154</v>
      </c>
      <c r="C111" s="94">
        <v>1.0</v>
      </c>
      <c r="D111" s="94">
        <v>1.0</v>
      </c>
      <c r="E111" s="95" t="s">
        <v>75</v>
      </c>
      <c r="F111" s="96">
        <v>0.0</v>
      </c>
      <c r="G111" s="97">
        <f t="shared" si="24"/>
        <v>0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3.5" customHeight="1">
      <c r="A112" s="92"/>
      <c r="B112" s="108" t="s">
        <v>74</v>
      </c>
      <c r="C112" s="94">
        <v>1.0</v>
      </c>
      <c r="D112" s="94">
        <v>1.0</v>
      </c>
      <c r="E112" s="95" t="s">
        <v>75</v>
      </c>
      <c r="F112" s="96">
        <v>0.0</v>
      </c>
      <c r="G112" s="97">
        <f t="shared" si="24"/>
        <v>0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3.5" customHeight="1">
      <c r="A113" s="109">
        <v>50.0</v>
      </c>
      <c r="B113" s="99" t="s">
        <v>155</v>
      </c>
      <c r="C113" s="100"/>
      <c r="D113" s="101"/>
      <c r="E113" s="101"/>
      <c r="F113" s="110"/>
      <c r="G113" s="103">
        <f>SUM(G108:G112)</f>
        <v>0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116"/>
      <c r="B114" s="3"/>
      <c r="C114" s="3"/>
      <c r="D114" s="117"/>
      <c r="E114" s="117"/>
      <c r="F114" s="117"/>
      <c r="G114" s="118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0" customHeight="1">
      <c r="A115" s="43" t="s">
        <v>37</v>
      </c>
      <c r="B115" s="12"/>
      <c r="C115" s="12"/>
      <c r="D115" s="12"/>
      <c r="E115" s="12"/>
      <c r="F115" s="28"/>
      <c r="G115" s="103">
        <f>G113+G106+G97+G91+G84+G77+G72+G66+G60+G49+G43+G37+G30</f>
        <v>0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116"/>
      <c r="B116" s="3"/>
      <c r="C116" s="3"/>
      <c r="D116" s="117"/>
      <c r="E116" s="117"/>
      <c r="F116" s="117"/>
      <c r="G116" s="118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84" t="s">
        <v>14</v>
      </c>
      <c r="B117" s="85" t="s">
        <v>58</v>
      </c>
      <c r="C117" s="86" t="s">
        <v>59</v>
      </c>
      <c r="D117" s="86" t="s">
        <v>60</v>
      </c>
      <c r="E117" s="86" t="s">
        <v>61</v>
      </c>
      <c r="F117" s="87" t="s">
        <v>62</v>
      </c>
      <c r="G117" s="112" t="s">
        <v>63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3.5" customHeight="1">
      <c r="A118" s="114">
        <v>60.0</v>
      </c>
      <c r="B118" s="113" t="s">
        <v>156</v>
      </c>
      <c r="C118" s="35"/>
      <c r="D118" s="35"/>
      <c r="E118" s="35"/>
      <c r="F118" s="35"/>
      <c r="G118" s="9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3.5" customHeight="1">
      <c r="A119" s="92"/>
      <c r="B119" s="93" t="s">
        <v>157</v>
      </c>
      <c r="C119" s="94">
        <v>1.0</v>
      </c>
      <c r="D119" s="94">
        <v>1.0</v>
      </c>
      <c r="E119" s="95" t="s">
        <v>75</v>
      </c>
      <c r="F119" s="96">
        <v>0.0</v>
      </c>
      <c r="G119" s="97">
        <f t="shared" ref="G119:G123" si="25">C119*D119*F119</f>
        <v>0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3.5" customHeight="1">
      <c r="A120" s="92"/>
      <c r="B120" s="93" t="s">
        <v>158</v>
      </c>
      <c r="C120" s="94">
        <v>1.0</v>
      </c>
      <c r="D120" s="94">
        <v>1.0</v>
      </c>
      <c r="E120" s="95" t="s">
        <v>75</v>
      </c>
      <c r="F120" s="96">
        <v>0.0</v>
      </c>
      <c r="G120" s="97">
        <f t="shared" si="25"/>
        <v>0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3.5" customHeight="1">
      <c r="A121" s="92"/>
      <c r="B121" s="93" t="s">
        <v>159</v>
      </c>
      <c r="C121" s="94">
        <v>1.0</v>
      </c>
      <c r="D121" s="94">
        <v>1.0</v>
      </c>
      <c r="E121" s="95" t="s">
        <v>75</v>
      </c>
      <c r="F121" s="96">
        <v>0.0</v>
      </c>
      <c r="G121" s="97">
        <f t="shared" si="25"/>
        <v>0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3.5" customHeight="1">
      <c r="A122" s="92"/>
      <c r="B122" s="93" t="s">
        <v>160</v>
      </c>
      <c r="C122" s="94">
        <v>1.0</v>
      </c>
      <c r="D122" s="94">
        <v>1.0</v>
      </c>
      <c r="E122" s="95" t="s">
        <v>75</v>
      </c>
      <c r="F122" s="96">
        <v>0.0</v>
      </c>
      <c r="G122" s="97">
        <f t="shared" si="25"/>
        <v>0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3.5" customHeight="1">
      <c r="A123" s="92"/>
      <c r="B123" s="93" t="s">
        <v>161</v>
      </c>
      <c r="C123" s="94">
        <v>1.0</v>
      </c>
      <c r="D123" s="94">
        <v>1.0</v>
      </c>
      <c r="E123" s="95" t="s">
        <v>75</v>
      </c>
      <c r="F123" s="96">
        <v>0.0</v>
      </c>
      <c r="G123" s="97">
        <f t="shared" si="25"/>
        <v>0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3.5" customHeight="1">
      <c r="A124" s="92"/>
      <c r="B124" s="93" t="s">
        <v>162</v>
      </c>
      <c r="C124" s="94">
        <v>1.0</v>
      </c>
      <c r="D124" s="94">
        <v>1.0</v>
      </c>
      <c r="E124" s="95" t="s">
        <v>75</v>
      </c>
      <c r="F124" s="96">
        <v>0.0</v>
      </c>
      <c r="G124" s="97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3.5" customHeight="1">
      <c r="A125" s="115"/>
      <c r="B125" s="108" t="s">
        <v>74</v>
      </c>
      <c r="C125" s="94">
        <v>1.0</v>
      </c>
      <c r="D125" s="94">
        <v>1.0</v>
      </c>
      <c r="E125" s="95" t="s">
        <v>75</v>
      </c>
      <c r="F125" s="96">
        <v>0.0</v>
      </c>
      <c r="G125" s="97">
        <f>C125*D125*F125</f>
        <v>0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3.5" customHeight="1">
      <c r="A126" s="109">
        <v>60.0</v>
      </c>
      <c r="B126" s="99" t="s">
        <v>163</v>
      </c>
      <c r="C126" s="100"/>
      <c r="D126" s="101"/>
      <c r="E126" s="101"/>
      <c r="F126" s="102"/>
      <c r="G126" s="103">
        <f>SUM(G119:G125)</f>
        <v>0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3.5" customHeight="1">
      <c r="A127" s="114">
        <v>62.0</v>
      </c>
      <c r="B127" s="113" t="s">
        <v>164</v>
      </c>
      <c r="C127" s="35"/>
      <c r="D127" s="35"/>
      <c r="E127" s="35"/>
      <c r="F127" s="91"/>
      <c r="G127" s="9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3.5" customHeight="1">
      <c r="A128" s="92"/>
      <c r="B128" s="93" t="s">
        <v>165</v>
      </c>
      <c r="C128" s="94">
        <v>1.0</v>
      </c>
      <c r="D128" s="94">
        <v>1.0</v>
      </c>
      <c r="E128" s="95" t="s">
        <v>75</v>
      </c>
      <c r="F128" s="96">
        <v>0.0</v>
      </c>
      <c r="G128" s="97">
        <f t="shared" ref="G128:G130" si="26">C128*D128*F128</f>
        <v>0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3.5" customHeight="1">
      <c r="A129" s="92"/>
      <c r="B129" s="93" t="s">
        <v>166</v>
      </c>
      <c r="C129" s="94">
        <v>1.0</v>
      </c>
      <c r="D129" s="94">
        <v>1.0</v>
      </c>
      <c r="E129" s="95" t="s">
        <v>75</v>
      </c>
      <c r="F129" s="96">
        <v>0.0</v>
      </c>
      <c r="G129" s="97">
        <f t="shared" si="26"/>
        <v>0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3.5" customHeight="1">
      <c r="A130" s="92"/>
      <c r="B130" s="93" t="s">
        <v>167</v>
      </c>
      <c r="C130" s="94">
        <v>1.0</v>
      </c>
      <c r="D130" s="94">
        <v>1.0</v>
      </c>
      <c r="E130" s="95" t="s">
        <v>75</v>
      </c>
      <c r="F130" s="96">
        <v>0.0</v>
      </c>
      <c r="G130" s="97">
        <f t="shared" si="26"/>
        <v>0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3.5" customHeight="1">
      <c r="A131" s="92"/>
      <c r="B131" s="93" t="s">
        <v>168</v>
      </c>
      <c r="C131" s="94">
        <v>1.0</v>
      </c>
      <c r="D131" s="94">
        <v>1.0</v>
      </c>
      <c r="E131" s="95" t="s">
        <v>75</v>
      </c>
      <c r="F131" s="96">
        <v>0.0</v>
      </c>
      <c r="G131" s="97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3.5" customHeight="1">
      <c r="A132" s="115"/>
      <c r="B132" s="108" t="s">
        <v>74</v>
      </c>
      <c r="C132" s="94">
        <v>1.0</v>
      </c>
      <c r="D132" s="94">
        <v>1.0</v>
      </c>
      <c r="E132" s="95" t="s">
        <v>75</v>
      </c>
      <c r="F132" s="96">
        <v>0.0</v>
      </c>
      <c r="G132" s="97">
        <f>C132*D132*F132</f>
        <v>0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3.5" customHeight="1">
      <c r="A133" s="109">
        <v>62.0</v>
      </c>
      <c r="B133" s="99" t="s">
        <v>169</v>
      </c>
      <c r="C133" s="100"/>
      <c r="D133" s="101"/>
      <c r="E133" s="101"/>
      <c r="F133" s="110"/>
      <c r="G133" s="103">
        <f>SUM(G128:G132)</f>
        <v>0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116"/>
      <c r="B134" s="3"/>
      <c r="C134" s="3"/>
      <c r="D134" s="117"/>
      <c r="E134" s="117"/>
      <c r="F134" s="117"/>
      <c r="G134" s="118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43" t="s">
        <v>41</v>
      </c>
      <c r="B135" s="12"/>
      <c r="C135" s="12"/>
      <c r="D135" s="12"/>
      <c r="E135" s="12"/>
      <c r="F135" s="28"/>
      <c r="G135" s="103">
        <f>G133+G126</f>
        <v>0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116"/>
      <c r="B136" s="3"/>
      <c r="C136" s="3"/>
      <c r="D136" s="67"/>
      <c r="E136" s="117"/>
      <c r="F136" s="117"/>
      <c r="G136" s="118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84" t="s">
        <v>14</v>
      </c>
      <c r="B137" s="85" t="s">
        <v>58</v>
      </c>
      <c r="C137" s="86" t="s">
        <v>59</v>
      </c>
      <c r="D137" s="86" t="s">
        <v>60</v>
      </c>
      <c r="E137" s="86" t="s">
        <v>61</v>
      </c>
      <c r="F137" s="87" t="s">
        <v>62</v>
      </c>
      <c r="G137" s="112" t="s">
        <v>63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3.5" customHeight="1">
      <c r="A138" s="114">
        <v>70.0</v>
      </c>
      <c r="B138" s="113" t="s">
        <v>170</v>
      </c>
      <c r="C138" s="35"/>
      <c r="D138" s="35"/>
      <c r="E138" s="35"/>
      <c r="F138" s="35"/>
      <c r="G138" s="9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92"/>
      <c r="B139" s="93"/>
      <c r="C139" s="94">
        <v>1.0</v>
      </c>
      <c r="D139" s="94">
        <v>1.0</v>
      </c>
      <c r="E139" s="95" t="s">
        <v>75</v>
      </c>
      <c r="F139" s="96">
        <v>0.0</v>
      </c>
      <c r="G139" s="97">
        <f t="shared" ref="G139:G146" si="27">C139*D139*F139</f>
        <v>0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92"/>
      <c r="B140" s="93"/>
      <c r="C140" s="94">
        <v>1.0</v>
      </c>
      <c r="D140" s="94">
        <v>1.0</v>
      </c>
      <c r="E140" s="95" t="s">
        <v>75</v>
      </c>
      <c r="F140" s="96">
        <v>0.0</v>
      </c>
      <c r="G140" s="97">
        <f t="shared" si="27"/>
        <v>0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92"/>
      <c r="B141" s="93"/>
      <c r="C141" s="94">
        <v>1.0</v>
      </c>
      <c r="D141" s="94">
        <v>1.0</v>
      </c>
      <c r="E141" s="95" t="s">
        <v>75</v>
      </c>
      <c r="F141" s="96">
        <v>0.0</v>
      </c>
      <c r="G141" s="97">
        <f t="shared" si="27"/>
        <v>0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92"/>
      <c r="B142" s="93"/>
      <c r="C142" s="94">
        <v>1.0</v>
      </c>
      <c r="D142" s="94">
        <v>1.0</v>
      </c>
      <c r="E142" s="95" t="s">
        <v>75</v>
      </c>
      <c r="F142" s="96">
        <v>0.0</v>
      </c>
      <c r="G142" s="97">
        <f t="shared" si="27"/>
        <v>0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92"/>
      <c r="B143" s="93"/>
      <c r="C143" s="94">
        <v>1.0</v>
      </c>
      <c r="D143" s="94">
        <v>1.0</v>
      </c>
      <c r="E143" s="95" t="s">
        <v>75</v>
      </c>
      <c r="F143" s="96">
        <v>0.0</v>
      </c>
      <c r="G143" s="97">
        <f t="shared" si="27"/>
        <v>0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92"/>
      <c r="B144" s="93"/>
      <c r="C144" s="94">
        <v>1.0</v>
      </c>
      <c r="D144" s="94">
        <v>1.0</v>
      </c>
      <c r="E144" s="95" t="s">
        <v>75</v>
      </c>
      <c r="F144" s="96">
        <v>0.0</v>
      </c>
      <c r="G144" s="97">
        <f t="shared" si="27"/>
        <v>0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92"/>
      <c r="B145" s="93"/>
      <c r="C145" s="94">
        <v>1.0</v>
      </c>
      <c r="D145" s="94">
        <v>1.0</v>
      </c>
      <c r="E145" s="95" t="s">
        <v>75</v>
      </c>
      <c r="F145" s="96">
        <v>0.0</v>
      </c>
      <c r="G145" s="97">
        <f t="shared" si="27"/>
        <v>0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115"/>
      <c r="B146" s="93"/>
      <c r="C146" s="94">
        <v>1.0</v>
      </c>
      <c r="D146" s="94">
        <v>1.0</v>
      </c>
      <c r="E146" s="95" t="s">
        <v>75</v>
      </c>
      <c r="F146" s="96">
        <v>0.0</v>
      </c>
      <c r="G146" s="97">
        <f t="shared" si="27"/>
        <v>0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3.5" customHeight="1">
      <c r="A147" s="119">
        <v>70.0</v>
      </c>
      <c r="B147" s="99" t="s">
        <v>171</v>
      </c>
      <c r="C147" s="100"/>
      <c r="D147" s="101"/>
      <c r="E147" s="101"/>
      <c r="F147" s="102"/>
      <c r="G147" s="103">
        <f>SUM(G139:G146)</f>
        <v>0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3.5" customHeight="1">
      <c r="A148" s="114">
        <v>72.0</v>
      </c>
      <c r="B148" s="113" t="s">
        <v>172</v>
      </c>
      <c r="C148" s="35"/>
      <c r="D148" s="35"/>
      <c r="E148" s="35"/>
      <c r="F148" s="91"/>
      <c r="G148" s="9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27.75" customHeight="1">
      <c r="A149" s="92"/>
      <c r="B149" s="93" t="s">
        <v>173</v>
      </c>
      <c r="C149" s="94">
        <v>1.0</v>
      </c>
      <c r="D149" s="94">
        <v>1.0</v>
      </c>
      <c r="E149" s="95" t="s">
        <v>75</v>
      </c>
      <c r="F149" s="96">
        <v>0.0</v>
      </c>
      <c r="G149" s="97">
        <f t="shared" ref="G149:G153" si="28">C149*D149*F149</f>
        <v>0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0" customHeight="1">
      <c r="A150" s="92"/>
      <c r="B150" s="93" t="s">
        <v>174</v>
      </c>
      <c r="C150" s="94">
        <v>1.0</v>
      </c>
      <c r="D150" s="94">
        <v>1.0</v>
      </c>
      <c r="E150" s="95" t="s">
        <v>75</v>
      </c>
      <c r="F150" s="96">
        <v>0.0</v>
      </c>
      <c r="G150" s="97">
        <f t="shared" si="28"/>
        <v>0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3.5" customHeight="1">
      <c r="A151" s="92"/>
      <c r="B151" s="93" t="s">
        <v>175</v>
      </c>
      <c r="C151" s="94">
        <v>1.0</v>
      </c>
      <c r="D151" s="94">
        <v>1.0</v>
      </c>
      <c r="E151" s="95" t="s">
        <v>75</v>
      </c>
      <c r="F151" s="96">
        <v>0.0</v>
      </c>
      <c r="G151" s="97">
        <f t="shared" si="28"/>
        <v>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3.5" customHeight="1">
      <c r="A152" s="92"/>
      <c r="B152" s="93" t="s">
        <v>176</v>
      </c>
      <c r="C152" s="94">
        <v>1.0</v>
      </c>
      <c r="D152" s="94">
        <v>1.0</v>
      </c>
      <c r="E152" s="95" t="s">
        <v>75</v>
      </c>
      <c r="F152" s="96">
        <v>0.0</v>
      </c>
      <c r="G152" s="97">
        <f t="shared" si="28"/>
        <v>0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3.5" customHeight="1">
      <c r="A153" s="92"/>
      <c r="B153" s="108" t="s">
        <v>74</v>
      </c>
      <c r="C153" s="94">
        <v>1.0</v>
      </c>
      <c r="D153" s="94">
        <v>1.0</v>
      </c>
      <c r="E153" s="95" t="s">
        <v>75</v>
      </c>
      <c r="F153" s="96">
        <v>0.0</v>
      </c>
      <c r="G153" s="97">
        <f t="shared" si="28"/>
        <v>0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3.5" customHeight="1">
      <c r="A154" s="109">
        <v>72.0</v>
      </c>
      <c r="B154" s="99" t="s">
        <v>177</v>
      </c>
      <c r="C154" s="100"/>
      <c r="D154" s="101"/>
      <c r="E154" s="101"/>
      <c r="F154" s="110"/>
      <c r="G154" s="103">
        <f>SUM(G149:G153)</f>
        <v>0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116"/>
      <c r="B155" s="3"/>
      <c r="C155" s="3"/>
      <c r="D155" s="67"/>
      <c r="E155" s="117"/>
      <c r="F155" s="117"/>
      <c r="G155" s="118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0" customHeight="1">
      <c r="A156" s="43" t="s">
        <v>46</v>
      </c>
      <c r="B156" s="12"/>
      <c r="C156" s="12"/>
      <c r="D156" s="12"/>
      <c r="E156" s="12"/>
      <c r="F156" s="28"/>
      <c r="G156" s="103">
        <f>G154+G147</f>
        <v>0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116"/>
      <c r="B157" s="3"/>
      <c r="C157" s="3"/>
      <c r="D157" s="67"/>
      <c r="E157" s="117"/>
      <c r="F157" s="117"/>
      <c r="G157" s="118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3.5" customHeight="1">
      <c r="A158" s="109"/>
      <c r="B158" s="99" t="s">
        <v>178</v>
      </c>
      <c r="C158" s="100"/>
      <c r="D158" s="101"/>
      <c r="E158" s="101"/>
      <c r="F158" s="110"/>
      <c r="G158" s="103">
        <f>G135+G115</f>
        <v>0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75" customHeight="1">
      <c r="A159" s="109"/>
      <c r="B159" s="99" t="s">
        <v>179</v>
      </c>
      <c r="C159" s="100"/>
      <c r="D159" s="101"/>
      <c r="E159" s="101"/>
      <c r="F159" s="110"/>
      <c r="G159" s="103">
        <f>G156+G135+G115+G22</f>
        <v>0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116"/>
      <c r="B160" s="3"/>
      <c r="C160" s="3"/>
      <c r="D160" s="67"/>
      <c r="E160" s="117"/>
      <c r="F160" s="117"/>
      <c r="G160" s="118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84" t="s">
        <v>14</v>
      </c>
      <c r="B161" s="120" t="s">
        <v>58</v>
      </c>
      <c r="C161" s="121"/>
      <c r="D161" s="122"/>
      <c r="E161" s="86" t="s">
        <v>180</v>
      </c>
      <c r="F161" s="87" t="s">
        <v>181</v>
      </c>
      <c r="G161" s="112" t="s">
        <v>63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3.5" customHeight="1">
      <c r="A162" s="114">
        <v>80.0</v>
      </c>
      <c r="B162" s="113" t="s">
        <v>182</v>
      </c>
      <c r="C162" s="35"/>
      <c r="D162" s="35"/>
      <c r="E162" s="123">
        <v>0.05</v>
      </c>
      <c r="F162" s="107">
        <f>SUM(G159)</f>
        <v>0</v>
      </c>
      <c r="G162" s="107">
        <f>F162*E162</f>
        <v>0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3.5" customHeight="1">
      <c r="A163" s="109">
        <v>80.0</v>
      </c>
      <c r="B163" s="99" t="s">
        <v>183</v>
      </c>
      <c r="C163" s="100"/>
      <c r="D163" s="101"/>
      <c r="E163" s="101"/>
      <c r="F163" s="110"/>
      <c r="G163" s="103">
        <f t="shared" ref="G163:G164" si="29">G162</f>
        <v>0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43" t="s">
        <v>48</v>
      </c>
      <c r="B164" s="12"/>
      <c r="C164" s="12"/>
      <c r="D164" s="12"/>
      <c r="E164" s="12"/>
      <c r="F164" s="28"/>
      <c r="G164" s="103">
        <f t="shared" si="29"/>
        <v>0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43" t="s">
        <v>50</v>
      </c>
      <c r="B165" s="12"/>
      <c r="C165" s="12"/>
      <c r="D165" s="12"/>
      <c r="E165" s="12"/>
      <c r="F165" s="28"/>
      <c r="G165" s="103">
        <f>G164+G159</f>
        <v>0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67"/>
      <c r="B166" s="3"/>
      <c r="C166" s="3"/>
      <c r="D166" s="117"/>
      <c r="E166" s="117"/>
      <c r="F166" s="117"/>
      <c r="G166" s="12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84" t="s">
        <v>14</v>
      </c>
      <c r="B167" s="85" t="s">
        <v>58</v>
      </c>
      <c r="C167" s="86" t="s">
        <v>59</v>
      </c>
      <c r="D167" s="86" t="s">
        <v>60</v>
      </c>
      <c r="E167" s="86" t="s">
        <v>61</v>
      </c>
      <c r="F167" s="87" t="s">
        <v>62</v>
      </c>
      <c r="G167" s="112" t="s">
        <v>63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3.5" customHeight="1">
      <c r="A168" s="114">
        <v>90.0</v>
      </c>
      <c r="B168" s="113" t="s">
        <v>184</v>
      </c>
      <c r="C168" s="35"/>
      <c r="D168" s="35"/>
      <c r="E168" s="35"/>
      <c r="F168" s="35"/>
      <c r="G168" s="9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3.5" customHeight="1">
      <c r="A169" s="114"/>
      <c r="B169" s="93" t="s">
        <v>185</v>
      </c>
      <c r="C169" s="94">
        <v>1.0</v>
      </c>
      <c r="D169" s="94">
        <v>1.0</v>
      </c>
      <c r="E169" s="95" t="s">
        <v>66</v>
      </c>
      <c r="F169" s="96">
        <v>0.0</v>
      </c>
      <c r="G169" s="97">
        <f t="shared" ref="G169:G175" si="30">C169*D169*F169</f>
        <v>0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3.5" customHeight="1">
      <c r="A170" s="114"/>
      <c r="B170" s="93" t="s">
        <v>185</v>
      </c>
      <c r="C170" s="94">
        <v>1.0</v>
      </c>
      <c r="D170" s="94">
        <v>1.0</v>
      </c>
      <c r="E170" s="95" t="s">
        <v>66</v>
      </c>
      <c r="F170" s="96">
        <v>0.0</v>
      </c>
      <c r="G170" s="97">
        <f t="shared" si="30"/>
        <v>0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3.5" customHeight="1">
      <c r="A171" s="114"/>
      <c r="B171" s="93" t="s">
        <v>185</v>
      </c>
      <c r="C171" s="94">
        <v>1.0</v>
      </c>
      <c r="D171" s="94">
        <v>1.0</v>
      </c>
      <c r="E171" s="95" t="s">
        <v>66</v>
      </c>
      <c r="F171" s="96">
        <v>0.0</v>
      </c>
      <c r="G171" s="97">
        <f t="shared" si="30"/>
        <v>0</v>
      </c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3.5" customHeight="1">
      <c r="A172" s="114"/>
      <c r="B172" s="93" t="s">
        <v>185</v>
      </c>
      <c r="C172" s="94">
        <v>1.0</v>
      </c>
      <c r="D172" s="94">
        <v>1.0</v>
      </c>
      <c r="E172" s="95" t="s">
        <v>66</v>
      </c>
      <c r="F172" s="96">
        <v>0.0</v>
      </c>
      <c r="G172" s="97">
        <f t="shared" si="30"/>
        <v>0</v>
      </c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3.5" customHeight="1">
      <c r="A173" s="114"/>
      <c r="B173" s="93" t="s">
        <v>185</v>
      </c>
      <c r="C173" s="94">
        <v>1.0</v>
      </c>
      <c r="D173" s="94">
        <v>1.0</v>
      </c>
      <c r="E173" s="95" t="s">
        <v>66</v>
      </c>
      <c r="F173" s="96">
        <v>0.0</v>
      </c>
      <c r="G173" s="97">
        <f t="shared" si="30"/>
        <v>0</v>
      </c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3.5" customHeight="1">
      <c r="A174" s="114"/>
      <c r="B174" s="93" t="s">
        <v>185</v>
      </c>
      <c r="C174" s="94">
        <v>1.0</v>
      </c>
      <c r="D174" s="94">
        <v>1.0</v>
      </c>
      <c r="E174" s="95" t="s">
        <v>66</v>
      </c>
      <c r="F174" s="96">
        <v>0.0</v>
      </c>
      <c r="G174" s="97">
        <f t="shared" si="30"/>
        <v>0</v>
      </c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3.5" customHeight="1">
      <c r="A175" s="114"/>
      <c r="B175" s="108" t="s">
        <v>74</v>
      </c>
      <c r="C175" s="94">
        <v>1.0</v>
      </c>
      <c r="D175" s="94">
        <v>1.0</v>
      </c>
      <c r="E175" s="95" t="s">
        <v>66</v>
      </c>
      <c r="F175" s="96">
        <v>0.0</v>
      </c>
      <c r="G175" s="97">
        <f t="shared" si="30"/>
        <v>0</v>
      </c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3.5" customHeight="1">
      <c r="A176" s="109">
        <v>90.0</v>
      </c>
      <c r="B176" s="99" t="s">
        <v>186</v>
      </c>
      <c r="C176" s="100"/>
      <c r="D176" s="101"/>
      <c r="E176" s="101"/>
      <c r="F176" s="110"/>
      <c r="G176" s="103">
        <f>SUM(G169:G175)</f>
        <v>0</v>
      </c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67"/>
      <c r="B177" s="3"/>
      <c r="C177" s="3"/>
      <c r="D177" s="117"/>
      <c r="E177" s="117"/>
      <c r="F177" s="117"/>
      <c r="G177" s="12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67"/>
      <c r="B178" s="3"/>
      <c r="C178" s="3"/>
      <c r="D178" s="117"/>
      <c r="E178" s="117"/>
      <c r="F178" s="117"/>
      <c r="G178" s="12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43" t="s">
        <v>187</v>
      </c>
      <c r="B179" s="12"/>
      <c r="C179" s="12"/>
      <c r="D179" s="12"/>
      <c r="E179" s="12"/>
      <c r="F179" s="28"/>
      <c r="G179" s="103">
        <f>G176</f>
        <v>0</v>
      </c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67"/>
      <c r="B180" s="3"/>
      <c r="C180" s="3"/>
      <c r="D180" s="117"/>
      <c r="E180" s="117"/>
      <c r="F180" s="117"/>
      <c r="G180" s="12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43" t="s">
        <v>188</v>
      </c>
      <c r="B181" s="12"/>
      <c r="C181" s="12"/>
      <c r="D181" s="12"/>
      <c r="E181" s="12"/>
      <c r="F181" s="28"/>
      <c r="G181" s="103">
        <f>G179+G165</f>
        <v>0</v>
      </c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3"/>
      <c r="B182" s="3"/>
      <c r="C182" s="3"/>
      <c r="D182" s="117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3"/>
      <c r="B183" s="3"/>
      <c r="C183" s="3"/>
      <c r="D183" s="117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3"/>
      <c r="B184" s="3"/>
      <c r="C184" s="3"/>
      <c r="D184" s="117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3"/>
      <c r="B185" s="3"/>
      <c r="C185" s="3"/>
      <c r="D185" s="117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3"/>
      <c r="B186" s="3"/>
      <c r="C186" s="3"/>
      <c r="D186" s="117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3"/>
      <c r="B187" s="3"/>
      <c r="C187" s="3"/>
      <c r="D187" s="117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3"/>
      <c r="B188" s="3"/>
      <c r="C188" s="3"/>
      <c r="D188" s="117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3"/>
      <c r="B189" s="3"/>
      <c r="C189" s="3"/>
      <c r="D189" s="117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3"/>
      <c r="B190" s="3"/>
      <c r="C190" s="3"/>
      <c r="D190" s="117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3"/>
      <c r="B191" s="3"/>
      <c r="C191" s="3"/>
      <c r="D191" s="117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3"/>
      <c r="B192" s="3"/>
      <c r="C192" s="3"/>
      <c r="D192" s="117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3"/>
      <c r="B193" s="3"/>
      <c r="C193" s="3"/>
      <c r="D193" s="117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3"/>
      <c r="B194" s="3"/>
      <c r="C194" s="3"/>
      <c r="D194" s="117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3"/>
      <c r="B195" s="3"/>
      <c r="C195" s="3"/>
      <c r="D195" s="117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3"/>
      <c r="B196" s="3"/>
      <c r="C196" s="3"/>
      <c r="D196" s="117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3"/>
      <c r="B197" s="3"/>
      <c r="C197" s="3"/>
      <c r="D197" s="117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3"/>
      <c r="B198" s="3"/>
      <c r="C198" s="3"/>
      <c r="D198" s="117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3"/>
      <c r="B199" s="3"/>
      <c r="C199" s="3"/>
      <c r="D199" s="117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3"/>
      <c r="B200" s="3"/>
      <c r="C200" s="3"/>
      <c r="D200" s="117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3"/>
      <c r="B201" s="3"/>
      <c r="C201" s="3"/>
      <c r="D201" s="117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3"/>
      <c r="B202" s="3"/>
      <c r="C202" s="3"/>
      <c r="D202" s="117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3"/>
      <c r="B203" s="3"/>
      <c r="C203" s="3"/>
      <c r="D203" s="117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3"/>
      <c r="B204" s="3"/>
      <c r="C204" s="3"/>
      <c r="D204" s="117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3"/>
      <c r="B205" s="3"/>
      <c r="C205" s="3"/>
      <c r="D205" s="117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3"/>
      <c r="B206" s="3"/>
      <c r="C206" s="3"/>
      <c r="D206" s="117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3"/>
      <c r="B207" s="3"/>
      <c r="C207" s="3"/>
      <c r="D207" s="117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3"/>
      <c r="B208" s="3"/>
      <c r="C208" s="3"/>
      <c r="D208" s="117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3"/>
      <c r="B209" s="3"/>
      <c r="C209" s="3"/>
      <c r="D209" s="117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3"/>
      <c r="B210" s="3"/>
      <c r="C210" s="3"/>
      <c r="D210" s="117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3"/>
      <c r="B211" s="3"/>
      <c r="C211" s="3"/>
      <c r="D211" s="117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3"/>
      <c r="B212" s="3"/>
      <c r="C212" s="3"/>
      <c r="D212" s="117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3"/>
      <c r="B213" s="3"/>
      <c r="C213" s="3"/>
      <c r="D213" s="117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3"/>
      <c r="B214" s="3"/>
      <c r="C214" s="3"/>
      <c r="D214" s="117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3"/>
      <c r="B215" s="3"/>
      <c r="C215" s="3"/>
      <c r="D215" s="117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3"/>
      <c r="B216" s="3"/>
      <c r="C216" s="3"/>
      <c r="D216" s="117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3"/>
      <c r="B217" s="3"/>
      <c r="C217" s="3"/>
      <c r="D217" s="117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3"/>
      <c r="B218" s="3"/>
      <c r="C218" s="3"/>
      <c r="D218" s="117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3"/>
      <c r="B219" s="3"/>
      <c r="C219" s="3"/>
      <c r="D219" s="117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3"/>
      <c r="B220" s="3"/>
      <c r="C220" s="3"/>
      <c r="D220" s="117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3"/>
      <c r="B221" s="3"/>
      <c r="C221" s="3"/>
      <c r="D221" s="117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3"/>
      <c r="B222" s="3"/>
      <c r="C222" s="3"/>
      <c r="D222" s="117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3"/>
      <c r="B223" s="3"/>
      <c r="C223" s="3"/>
      <c r="D223" s="117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3"/>
      <c r="B224" s="3"/>
      <c r="C224" s="3"/>
      <c r="D224" s="117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3"/>
      <c r="B225" s="3"/>
      <c r="C225" s="3"/>
      <c r="D225" s="117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3"/>
      <c r="B226" s="3"/>
      <c r="C226" s="3"/>
      <c r="D226" s="117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3"/>
      <c r="B227" s="3"/>
      <c r="C227" s="3"/>
      <c r="D227" s="117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3"/>
      <c r="B228" s="3"/>
      <c r="C228" s="3"/>
      <c r="D228" s="117"/>
      <c r="E228" s="117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3"/>
      <c r="B229" s="3"/>
      <c r="C229" s="3"/>
      <c r="D229" s="117"/>
      <c r="E229" s="117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3"/>
      <c r="B230" s="3"/>
      <c r="C230" s="3"/>
      <c r="D230" s="117"/>
      <c r="E230" s="117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3"/>
      <c r="B231" s="3"/>
      <c r="C231" s="3"/>
      <c r="D231" s="117"/>
      <c r="E231" s="117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3"/>
      <c r="B232" s="3"/>
      <c r="C232" s="3"/>
      <c r="D232" s="117"/>
      <c r="E232" s="117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3"/>
      <c r="B233" s="3"/>
      <c r="C233" s="3"/>
      <c r="D233" s="117"/>
      <c r="E233" s="117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3"/>
      <c r="B234" s="3"/>
      <c r="C234" s="3"/>
      <c r="D234" s="117"/>
      <c r="E234" s="117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3"/>
      <c r="B235" s="3"/>
      <c r="C235" s="3"/>
      <c r="D235" s="117"/>
      <c r="E235" s="117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3"/>
      <c r="B236" s="3"/>
      <c r="C236" s="3"/>
      <c r="D236" s="117"/>
      <c r="E236" s="117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3"/>
      <c r="B237" s="3"/>
      <c r="C237" s="3"/>
      <c r="D237" s="117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3"/>
      <c r="B238" s="3"/>
      <c r="C238" s="3"/>
      <c r="D238" s="117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3"/>
      <c r="B239" s="3"/>
      <c r="C239" s="3"/>
      <c r="D239" s="117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3"/>
      <c r="B240" s="3"/>
      <c r="C240" s="3"/>
      <c r="D240" s="117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3"/>
      <c r="B241" s="3"/>
      <c r="C241" s="3"/>
      <c r="D241" s="117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3"/>
      <c r="B242" s="3"/>
      <c r="C242" s="3"/>
      <c r="D242" s="117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3"/>
      <c r="B243" s="3"/>
      <c r="C243" s="3"/>
      <c r="D243" s="117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3"/>
      <c r="B244" s="3"/>
      <c r="C244" s="3"/>
      <c r="D244" s="117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3"/>
      <c r="B245" s="3"/>
      <c r="C245" s="3"/>
      <c r="D245" s="117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3"/>
      <c r="B246" s="3"/>
      <c r="C246" s="3"/>
      <c r="D246" s="117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3"/>
      <c r="B247" s="3"/>
      <c r="C247" s="3"/>
      <c r="D247" s="117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3"/>
      <c r="B248" s="3"/>
      <c r="C248" s="3"/>
      <c r="D248" s="117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3"/>
      <c r="B249" s="3"/>
      <c r="C249" s="3"/>
      <c r="D249" s="117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3"/>
      <c r="B250" s="3"/>
      <c r="C250" s="3"/>
      <c r="D250" s="117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3"/>
      <c r="B251" s="3"/>
      <c r="C251" s="3"/>
      <c r="D251" s="117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3"/>
      <c r="B252" s="3"/>
      <c r="C252" s="3"/>
      <c r="D252" s="117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3"/>
      <c r="B253" s="3"/>
      <c r="C253" s="3"/>
      <c r="D253" s="117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3"/>
      <c r="B254" s="3"/>
      <c r="C254" s="3"/>
      <c r="D254" s="117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3"/>
      <c r="B255" s="3"/>
      <c r="C255" s="3"/>
      <c r="D255" s="117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3"/>
      <c r="B256" s="3"/>
      <c r="C256" s="3"/>
      <c r="D256" s="117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3"/>
      <c r="B257" s="3"/>
      <c r="C257" s="3"/>
      <c r="D257" s="117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3"/>
      <c r="B258" s="3"/>
      <c r="C258" s="3"/>
      <c r="D258" s="117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3"/>
      <c r="B259" s="3"/>
      <c r="C259" s="3"/>
      <c r="D259" s="117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3"/>
      <c r="B260" s="3"/>
      <c r="C260" s="3"/>
      <c r="D260" s="117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3"/>
      <c r="B261" s="3"/>
      <c r="C261" s="3"/>
      <c r="D261" s="117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3"/>
      <c r="B262" s="3"/>
      <c r="C262" s="3"/>
      <c r="D262" s="117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3"/>
      <c r="B263" s="3"/>
      <c r="C263" s="3"/>
      <c r="D263" s="117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3"/>
      <c r="B264" s="3"/>
      <c r="C264" s="3"/>
      <c r="D264" s="117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3"/>
      <c r="B265" s="3"/>
      <c r="C265" s="3"/>
      <c r="D265" s="117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3"/>
      <c r="B266" s="3"/>
      <c r="C266" s="3"/>
      <c r="D266" s="117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3"/>
      <c r="B267" s="3"/>
      <c r="C267" s="3"/>
      <c r="D267" s="117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3"/>
      <c r="B268" s="3"/>
      <c r="C268" s="3"/>
      <c r="D268" s="117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3"/>
      <c r="B269" s="3"/>
      <c r="C269" s="3"/>
      <c r="D269" s="117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3"/>
      <c r="B270" s="3"/>
      <c r="C270" s="3"/>
      <c r="D270" s="117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3"/>
      <c r="B271" s="3"/>
      <c r="C271" s="3"/>
      <c r="D271" s="117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3"/>
      <c r="B272" s="3"/>
      <c r="C272" s="3"/>
      <c r="D272" s="117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3"/>
      <c r="B273" s="3"/>
      <c r="C273" s="3"/>
      <c r="D273" s="117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3"/>
      <c r="B274" s="3"/>
      <c r="C274" s="3"/>
      <c r="D274" s="117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3"/>
      <c r="B275" s="3"/>
      <c r="C275" s="3"/>
      <c r="D275" s="117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3"/>
      <c r="B276" s="3"/>
      <c r="C276" s="3"/>
      <c r="D276" s="117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3"/>
      <c r="B277" s="3"/>
      <c r="C277" s="3"/>
      <c r="D277" s="117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3"/>
      <c r="B278" s="3"/>
      <c r="C278" s="3"/>
      <c r="D278" s="117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3"/>
      <c r="B279" s="3"/>
      <c r="C279" s="3"/>
      <c r="D279" s="117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3"/>
      <c r="B280" s="3"/>
      <c r="C280" s="3"/>
      <c r="D280" s="117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3"/>
      <c r="B281" s="3"/>
      <c r="C281" s="3"/>
      <c r="D281" s="117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3"/>
      <c r="B282" s="3"/>
      <c r="C282" s="3"/>
      <c r="D282" s="117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3"/>
      <c r="B283" s="3"/>
      <c r="C283" s="3"/>
      <c r="D283" s="117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3"/>
      <c r="B284" s="3"/>
      <c r="C284" s="3"/>
      <c r="D284" s="117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3"/>
      <c r="B285" s="3"/>
      <c r="C285" s="3"/>
      <c r="D285" s="117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3"/>
      <c r="B286" s="3"/>
      <c r="C286" s="3"/>
      <c r="D286" s="117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3"/>
      <c r="B287" s="3"/>
      <c r="C287" s="3"/>
      <c r="D287" s="117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3"/>
      <c r="B288" s="3"/>
      <c r="C288" s="3"/>
      <c r="D288" s="117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3"/>
      <c r="B289" s="3"/>
      <c r="C289" s="3"/>
      <c r="D289" s="117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3"/>
      <c r="B290" s="3"/>
      <c r="C290" s="3"/>
      <c r="D290" s="117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3"/>
      <c r="B291" s="3"/>
      <c r="C291" s="3"/>
      <c r="D291" s="117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3"/>
      <c r="B292" s="3"/>
      <c r="C292" s="3"/>
      <c r="D292" s="117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3"/>
      <c r="B293" s="3"/>
      <c r="C293" s="3"/>
      <c r="D293" s="117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3"/>
      <c r="B294" s="3"/>
      <c r="C294" s="3"/>
      <c r="D294" s="117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3"/>
      <c r="B295" s="3"/>
      <c r="C295" s="3"/>
      <c r="D295" s="117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3"/>
      <c r="B296" s="3"/>
      <c r="C296" s="3"/>
      <c r="D296" s="117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3"/>
      <c r="B297" s="3"/>
      <c r="C297" s="3"/>
      <c r="D297" s="117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3"/>
      <c r="B298" s="3"/>
      <c r="C298" s="3"/>
      <c r="D298" s="117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3"/>
      <c r="B299" s="3"/>
      <c r="C299" s="3"/>
      <c r="D299" s="117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3"/>
      <c r="B300" s="3"/>
      <c r="C300" s="3"/>
      <c r="D300" s="117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3"/>
      <c r="B301" s="3"/>
      <c r="C301" s="3"/>
      <c r="D301" s="117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9">
    <mergeCell ref="A179:F179"/>
    <mergeCell ref="A181:F181"/>
    <mergeCell ref="F1:G1"/>
    <mergeCell ref="A22:F22"/>
    <mergeCell ref="A115:F115"/>
    <mergeCell ref="A135:F135"/>
    <mergeCell ref="A156:F156"/>
    <mergeCell ref="A164:F164"/>
    <mergeCell ref="A165:F165"/>
  </mergeCells>
  <dataValidations>
    <dataValidation type="list" allowBlank="1" showInputMessage="1" prompt=" - " sqref="E128:E130 E132">
      <formula1>$E$228:$E$236</formula1>
    </dataValidation>
    <dataValidation type="list" allowBlank="1" showInputMessage="1" prompt=" - " sqref="E7 E10:E11 E14:E15 E18:E19 E26:E29 E32:E36 E39:E42 E45:E48 E51:E59 E62:E65 E68:E71 E74:E76 E79:E83 E86:E90 E93:E96 E99:E105 E108:E112 E119:E125 E131 E139:E146 E149:E153 E169:E175">
      <formula1>$E$228:$E$233</formula1>
    </dataValidation>
  </dataValidations>
  <printOptions/>
  <pageMargins bottom="0.75" footer="0.0" header="0.0" left="0.7" right="0.7" top="0.75"/>
  <pageSetup orientation="landscape"/>
  <headerFooter>
    <oddHeader>&amp;LDetailed budget &amp;CFilm 4ward&amp;RFilm PEI - short Film program</oddHeader>
    <oddFooter>&amp;LFilmPEI&amp;CFilm 4ward&amp;RPage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43"/>
    <col customWidth="1" min="2" max="2" width="13.0"/>
    <col customWidth="1" min="3" max="3" width="8.43"/>
    <col customWidth="1" min="4" max="4" width="12.43"/>
    <col customWidth="1" min="5" max="5" width="10.0"/>
    <col customWidth="1" min="6" max="6" width="10.43"/>
    <col customWidth="1" hidden="1" min="7" max="8" width="10.71"/>
    <col customWidth="1" min="9" max="26" width="10.0"/>
  </cols>
  <sheetData>
    <row r="1" ht="12.75" customHeight="1">
      <c r="A1" s="125" t="s">
        <v>189</v>
      </c>
      <c r="B1" s="126" t="str">
        <f>'Budget-TOP SHEET'!C2</f>
        <v/>
      </c>
      <c r="C1" s="9"/>
      <c r="D1" s="2" t="s">
        <v>190</v>
      </c>
      <c r="E1" s="73" t="str">
        <f>'Budget-TOP SHEET'!E1</f>
        <v/>
      </c>
      <c r="F1" s="9"/>
      <c r="M1" s="125" t="s">
        <v>189</v>
      </c>
      <c r="N1" s="126" t="str">
        <f>'Budget-TOP SHEET'!O2</f>
        <v/>
      </c>
      <c r="O1" s="9"/>
      <c r="P1" s="2" t="s">
        <v>190</v>
      </c>
      <c r="Q1" s="73" t="str">
        <f>'Budget-TOP SHEET'!Q1</f>
        <v/>
      </c>
      <c r="R1" s="9"/>
    </row>
    <row r="2" ht="12.75" customHeight="1">
      <c r="A2" s="127" t="s">
        <v>58</v>
      </c>
      <c r="B2" s="28"/>
      <c r="C2" s="128" t="s">
        <v>191</v>
      </c>
      <c r="D2" s="129" t="s">
        <v>192</v>
      </c>
      <c r="E2" s="129" t="s">
        <v>193</v>
      </c>
      <c r="F2" s="129" t="s">
        <v>194</v>
      </c>
      <c r="M2" s="127" t="s">
        <v>58</v>
      </c>
      <c r="N2" s="28"/>
      <c r="O2" s="128" t="s">
        <v>191</v>
      </c>
      <c r="P2" s="129" t="s">
        <v>192</v>
      </c>
      <c r="Q2" s="129" t="s">
        <v>193</v>
      </c>
      <c r="R2" s="129" t="s">
        <v>194</v>
      </c>
    </row>
    <row r="3" ht="12.75" customHeight="1">
      <c r="A3" s="127" t="s">
        <v>195</v>
      </c>
      <c r="B3" s="28"/>
      <c r="C3" s="128" t="s">
        <v>196</v>
      </c>
      <c r="D3" s="130">
        <v>20000.0</v>
      </c>
      <c r="E3" s="129" t="str">
        <f>IF(D3=20000,"Beginner Shorts)")</f>
        <v>Beginner Shorts)</v>
      </c>
      <c r="F3" s="129" t="s">
        <v>197</v>
      </c>
      <c r="M3" s="127" t="s">
        <v>195</v>
      </c>
      <c r="N3" s="28"/>
      <c r="O3" s="128" t="s">
        <v>196</v>
      </c>
      <c r="P3" s="131">
        <v>40000.0</v>
      </c>
      <c r="Q3" s="129" t="str">
        <f>IF(P3=40000,"Pilot")</f>
        <v>Pilot</v>
      </c>
      <c r="R3" s="129" t="s">
        <v>197</v>
      </c>
    </row>
    <row r="4" ht="12.75" customHeight="1">
      <c r="A4" s="127" t="s">
        <v>198</v>
      </c>
      <c r="B4" s="28"/>
      <c r="C4" s="128" t="s">
        <v>199</v>
      </c>
      <c r="D4" s="130"/>
      <c r="E4" s="129"/>
      <c r="F4" s="129" t="s">
        <v>200</v>
      </c>
      <c r="M4" s="127" t="s">
        <v>198</v>
      </c>
      <c r="N4" s="28"/>
      <c r="O4" s="128" t="s">
        <v>199</v>
      </c>
      <c r="P4" s="130"/>
      <c r="Q4" s="129"/>
      <c r="R4" s="129" t="s">
        <v>200</v>
      </c>
    </row>
    <row r="5" ht="12.75" customHeight="1">
      <c r="A5" s="127" t="s">
        <v>201</v>
      </c>
      <c r="B5" s="28"/>
      <c r="C5" s="128" t="s">
        <v>199</v>
      </c>
      <c r="D5" s="130"/>
      <c r="E5" s="129"/>
      <c r="F5" s="129" t="s">
        <v>197</v>
      </c>
      <c r="H5" s="132" t="s">
        <v>75</v>
      </c>
      <c r="M5" s="127" t="s">
        <v>201</v>
      </c>
      <c r="N5" s="28"/>
      <c r="O5" s="128" t="s">
        <v>199</v>
      </c>
      <c r="P5" s="130"/>
      <c r="Q5" s="129"/>
      <c r="R5" s="129" t="s">
        <v>197</v>
      </c>
    </row>
    <row r="6" ht="12.75" customHeight="1">
      <c r="A6" s="127" t="s">
        <v>202</v>
      </c>
      <c r="B6" s="28"/>
      <c r="C6" s="128" t="s">
        <v>75</v>
      </c>
      <c r="D6" s="130"/>
      <c r="E6" s="129"/>
      <c r="F6" s="129" t="s">
        <v>200</v>
      </c>
      <c r="H6" s="118">
        <v>20000.0</v>
      </c>
      <c r="M6" s="127" t="s">
        <v>202</v>
      </c>
      <c r="N6" s="28"/>
      <c r="O6" s="128" t="s">
        <v>75</v>
      </c>
      <c r="P6" s="130"/>
      <c r="Q6" s="129"/>
      <c r="R6" s="129" t="s">
        <v>200</v>
      </c>
    </row>
    <row r="7" ht="12.75" customHeight="1">
      <c r="A7" s="127" t="s">
        <v>203</v>
      </c>
      <c r="B7" s="28"/>
      <c r="C7" s="128" t="s">
        <v>75</v>
      </c>
      <c r="D7" s="130"/>
      <c r="E7" s="129"/>
      <c r="F7" s="129" t="s">
        <v>197</v>
      </c>
      <c r="H7" s="118">
        <v>6000.0</v>
      </c>
      <c r="M7" s="127" t="s">
        <v>203</v>
      </c>
      <c r="N7" s="28"/>
      <c r="O7" s="128" t="s">
        <v>75</v>
      </c>
      <c r="P7" s="130"/>
      <c r="Q7" s="129"/>
      <c r="R7" s="129" t="s">
        <v>197</v>
      </c>
    </row>
    <row r="8" ht="12.75" customHeight="1">
      <c r="D8" s="118"/>
      <c r="P8" s="118"/>
    </row>
    <row r="9" ht="12.75" customHeight="1">
      <c r="A9" s="133" t="s">
        <v>204</v>
      </c>
      <c r="B9" s="134"/>
      <c r="C9" s="135"/>
      <c r="D9" s="130">
        <f>SUM(D3:D8)</f>
        <v>20000</v>
      </c>
      <c r="H9" s="132" t="s">
        <v>75</v>
      </c>
      <c r="M9" s="133" t="s">
        <v>204</v>
      </c>
      <c r="N9" s="134"/>
      <c r="O9" s="135"/>
      <c r="P9" s="130">
        <f>SUM(P3:P8)</f>
        <v>40000</v>
      </c>
    </row>
    <row r="10" ht="12.75" customHeight="1">
      <c r="D10" s="118"/>
      <c r="H10" s="125" t="s">
        <v>196</v>
      </c>
      <c r="P10" s="118"/>
    </row>
    <row r="11" ht="12.75" customHeight="1">
      <c r="A11" s="133" t="s">
        <v>205</v>
      </c>
      <c r="B11" s="134"/>
      <c r="C11" s="134"/>
      <c r="D11" s="131">
        <v>20000.0</v>
      </c>
      <c r="H11" s="125" t="s">
        <v>199</v>
      </c>
      <c r="M11" s="133" t="s">
        <v>205</v>
      </c>
      <c r="N11" s="134"/>
      <c r="O11" s="134"/>
      <c r="P11" s="131">
        <v>40000.0</v>
      </c>
    </row>
    <row r="12" ht="12.75" customHeight="1">
      <c r="D12" s="118"/>
      <c r="H12" s="125" t="s">
        <v>206</v>
      </c>
      <c r="P12" s="118"/>
    </row>
    <row r="13" ht="12.75" customHeight="1">
      <c r="A13" s="133" t="s">
        <v>207</v>
      </c>
      <c r="B13" s="134"/>
      <c r="C13" s="134"/>
      <c r="D13" s="130">
        <f>SUM(D9-D11)</f>
        <v>0</v>
      </c>
      <c r="E13" s="136" t="str">
        <f>IF(D13&lt;0,"shortfall","---")</f>
        <v>---</v>
      </c>
      <c r="F13" s="137" t="str">
        <f>IF(D13&gt;0,"over funded","---")</f>
        <v>---</v>
      </c>
      <c r="H13" s="125" t="s">
        <v>208</v>
      </c>
      <c r="M13" s="133" t="s">
        <v>207</v>
      </c>
      <c r="N13" s="134"/>
      <c r="O13" s="134"/>
      <c r="P13" s="130">
        <f>SUM(P9-P11)</f>
        <v>0</v>
      </c>
      <c r="Q13" s="136" t="str">
        <f>IF(P13&lt;0,"shortfall","---")</f>
        <v>---</v>
      </c>
      <c r="R13" s="137" t="str">
        <f>IF(P13&gt;0,"over funded","---")</f>
        <v>---</v>
      </c>
    </row>
    <row r="14" ht="12.75" customHeight="1">
      <c r="D14" s="118"/>
      <c r="H14" s="125" t="s">
        <v>209</v>
      </c>
    </row>
    <row r="15" ht="12.75" customHeight="1"/>
    <row r="16" ht="12.75" customHeight="1">
      <c r="A16" s="138" t="s">
        <v>210</v>
      </c>
      <c r="B16" s="139"/>
      <c r="C16" s="139"/>
      <c r="D16" s="139"/>
      <c r="E16" s="139"/>
      <c r="F16" s="139"/>
      <c r="G16" s="139"/>
      <c r="H16" s="139" t="s">
        <v>197</v>
      </c>
      <c r="I16" s="139"/>
      <c r="M16" s="138" t="s">
        <v>211</v>
      </c>
    </row>
    <row r="17" ht="12.75" customHeight="1">
      <c r="H17" s="125" t="s">
        <v>200</v>
      </c>
    </row>
    <row r="18" ht="12.75" customHeight="1">
      <c r="H18" s="125" t="s">
        <v>212</v>
      </c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6">
    <mergeCell ref="B1:C1"/>
    <mergeCell ref="A2:B2"/>
    <mergeCell ref="A3:B3"/>
    <mergeCell ref="A4:B4"/>
    <mergeCell ref="A5:B5"/>
    <mergeCell ref="A6:B6"/>
    <mergeCell ref="A7:B7"/>
    <mergeCell ref="M6:N6"/>
    <mergeCell ref="M7:N7"/>
    <mergeCell ref="E1:F1"/>
    <mergeCell ref="N1:O1"/>
    <mergeCell ref="Q1:R1"/>
    <mergeCell ref="M2:N2"/>
    <mergeCell ref="M3:N3"/>
    <mergeCell ref="M4:N4"/>
    <mergeCell ref="M5:N5"/>
  </mergeCells>
  <dataValidations>
    <dataValidation type="list" allowBlank="1" showInputMessage="1" showErrorMessage="1" prompt=" - " sqref="C3:C7 O3:O7">
      <formula1>$H$9:$H$14</formula1>
    </dataValidation>
    <dataValidation type="list" allowBlank="1" showInputMessage="1" showErrorMessage="1" prompt=" - " sqref="F3:F7 R3:R7">
      <formula1>$H$16:$H$18</formula1>
    </dataValidation>
  </dataValidations>
  <printOptions/>
  <pageMargins bottom="0.75" footer="0.0" header="0.0" left="0.7" right="0.7" top="0.75"/>
  <pageSetup orientation="landscape"/>
  <headerFooter>
    <oddHeader>&amp;LFinancing Scenario&amp;CFilm 4ward&amp;RFilm PEI - short Film program</oddHeader>
    <oddFooter>&amp;LFilmPEI&amp;CFilm 4ward&amp;RPage &amp;P</oddFooter>
  </headerFooter>
  <drawing r:id="rId1"/>
</worksheet>
</file>